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atialfiles2.bcgov\work\FOR\RSI\DAB\Projects\Forest_Health\2020 Forest Health\Golden TSA\"/>
    </mc:Choice>
  </mc:AlternateContent>
  <xr:revisionPtr revIDLastSave="0" documentId="13_ncr:1_{73BADBC9-52A8-4D33-96C2-7D90EC77D1B1}" xr6:coauthVersionLast="41" xr6:coauthVersionMax="41" xr10:uidLastSave="{00000000-0000-0000-0000-000000000000}"/>
  <bookViews>
    <workbookView xWindow="-108" yWindow="-108" windowWidth="30936" windowHeight="16896" tabRatio="655" firstSheet="1" activeTab="4" xr2:uid="{00000000-000D-0000-FFFF-FFFF00000000}"/>
  </bookViews>
  <sheets>
    <sheet name="IBM IBD IBS Poly 2017" sheetId="12" r:id="rId1"/>
    <sheet name="IBM IBD IBS Harvest Data 2017" sheetId="13" r:id="rId2"/>
    <sheet name="IBM IBD IBS Poly 2018" sheetId="8" r:id="rId3"/>
    <sheet name="IBM IBD IBS Harvest Data 2018" sheetId="9" r:id="rId4"/>
    <sheet name="IBM IBD IBS Poly 2019" sheetId="14" r:id="rId5"/>
    <sheet name="IBM IBD IBS Harvest Data 2019" sheetId="15" r:id="rId6"/>
  </sheets>
  <definedNames>
    <definedName name="_xlnm.Database" localSheetId="1">#REF!</definedName>
    <definedName name="_xlnm.Database" localSheetId="5">#REF!</definedName>
    <definedName name="_xlnm.Database" localSheetId="0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99" i="14" l="1"/>
  <c r="N98" i="14"/>
  <c r="N97" i="14"/>
  <c r="N96" i="14"/>
  <c r="N95" i="14"/>
  <c r="N94" i="14"/>
  <c r="N93" i="14"/>
  <c r="N92" i="14"/>
  <c r="N91" i="14"/>
  <c r="N90" i="14"/>
  <c r="N89" i="14"/>
  <c r="N88" i="14"/>
  <c r="N87" i="14"/>
  <c r="N86" i="14"/>
  <c r="N85" i="14"/>
  <c r="N84" i="14"/>
  <c r="N83" i="14"/>
  <c r="N82" i="14"/>
  <c r="N81" i="14"/>
  <c r="N80" i="14"/>
  <c r="N79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0" i="14"/>
  <c r="N9" i="14"/>
  <c r="N8" i="14"/>
  <c r="N7" i="14"/>
  <c r="N6" i="14"/>
  <c r="N5" i="14"/>
  <c r="N4" i="14"/>
  <c r="N3" i="14"/>
  <c r="J13" i="15" l="1"/>
  <c r="J12" i="15"/>
  <c r="J9" i="15"/>
  <c r="J8" i="15"/>
  <c r="J5" i="15"/>
  <c r="E24" i="15"/>
  <c r="E23" i="15"/>
  <c r="E10" i="15"/>
  <c r="E7" i="15"/>
  <c r="E15" i="15"/>
  <c r="E17" i="15" s="1"/>
  <c r="E11" i="15" l="1"/>
  <c r="T100" i="14"/>
  <c r="S100" i="14"/>
  <c r="R100" i="14"/>
  <c r="Q100" i="14"/>
  <c r="P100" i="14"/>
  <c r="O100" i="14"/>
  <c r="N100" i="14"/>
  <c r="M100" i="14"/>
  <c r="L100" i="14"/>
  <c r="J100" i="14"/>
  <c r="I100" i="14"/>
  <c r="H100" i="14"/>
  <c r="F100" i="14"/>
  <c r="D100" i="14"/>
  <c r="U99" i="14"/>
  <c r="U98" i="14"/>
  <c r="U97" i="14"/>
  <c r="U96" i="14"/>
  <c r="U95" i="14"/>
  <c r="U94" i="14"/>
  <c r="U93" i="14"/>
  <c r="U92" i="14"/>
  <c r="U91" i="14"/>
  <c r="U90" i="14"/>
  <c r="U89" i="14"/>
  <c r="U88" i="14"/>
  <c r="U87" i="14"/>
  <c r="U86" i="14"/>
  <c r="U85" i="14"/>
  <c r="U84" i="14"/>
  <c r="U83" i="14"/>
  <c r="U82" i="14"/>
  <c r="U81" i="14"/>
  <c r="U80" i="14"/>
  <c r="U79" i="14"/>
  <c r="U78" i="14"/>
  <c r="U77" i="14"/>
  <c r="U76" i="14"/>
  <c r="U75" i="14"/>
  <c r="U74" i="14"/>
  <c r="U73" i="14"/>
  <c r="U45" i="14"/>
  <c r="M7" i="15"/>
  <c r="P103" i="14" l="1"/>
  <c r="O103" i="14"/>
  <c r="N103" i="14"/>
  <c r="M103" i="14"/>
  <c r="L103" i="14"/>
  <c r="J103" i="14"/>
  <c r="I103" i="14"/>
  <c r="H103" i="14"/>
  <c r="F103" i="14"/>
  <c r="D103" i="14"/>
  <c r="U72" i="14"/>
  <c r="U71" i="14"/>
  <c r="U70" i="14"/>
  <c r="U69" i="14"/>
  <c r="U68" i="14"/>
  <c r="U67" i="14"/>
  <c r="U66" i="14"/>
  <c r="U65" i="14"/>
  <c r="U64" i="14"/>
  <c r="U63" i="14"/>
  <c r="U62" i="14"/>
  <c r="U61" i="14"/>
  <c r="U60" i="14"/>
  <c r="U59" i="14"/>
  <c r="U58" i="14"/>
  <c r="U57" i="14"/>
  <c r="U56" i="14"/>
  <c r="U55" i="14"/>
  <c r="U54" i="14"/>
  <c r="U53" i="14"/>
  <c r="U52" i="14"/>
  <c r="U51" i="14"/>
  <c r="T48" i="14"/>
  <c r="S48" i="14"/>
  <c r="R48" i="14"/>
  <c r="Q48" i="14"/>
  <c r="P48" i="14"/>
  <c r="O48" i="14"/>
  <c r="M48" i="14"/>
  <c r="L48" i="14"/>
  <c r="J48" i="14"/>
  <c r="I48" i="14"/>
  <c r="H48" i="14"/>
  <c r="F48" i="14"/>
  <c r="D48" i="14"/>
  <c r="U47" i="14"/>
  <c r="U46" i="14"/>
  <c r="U44" i="14"/>
  <c r="U43" i="14"/>
  <c r="U42" i="14"/>
  <c r="U41" i="14"/>
  <c r="U40" i="14"/>
  <c r="U39" i="14"/>
  <c r="U38" i="14"/>
  <c r="U37" i="14"/>
  <c r="U36" i="14"/>
  <c r="U35" i="14"/>
  <c r="U34" i="14"/>
  <c r="U33" i="14"/>
  <c r="U32" i="14"/>
  <c r="U31" i="14"/>
  <c r="U30" i="14"/>
  <c r="U29" i="14"/>
  <c r="U28" i="14"/>
  <c r="U27" i="14"/>
  <c r="U26" i="14"/>
  <c r="U25" i="14"/>
  <c r="U24" i="14"/>
  <c r="U23" i="14"/>
  <c r="U22" i="14"/>
  <c r="U21" i="14"/>
  <c r="U20" i="14"/>
  <c r="U19" i="14"/>
  <c r="U18" i="14"/>
  <c r="U17" i="14"/>
  <c r="U16" i="14"/>
  <c r="U15" i="14"/>
  <c r="U14" i="14"/>
  <c r="T11" i="14"/>
  <c r="S11" i="14"/>
  <c r="R11" i="14"/>
  <c r="Q11" i="14"/>
  <c r="P11" i="14"/>
  <c r="O11" i="14"/>
  <c r="M11" i="14"/>
  <c r="L11" i="14"/>
  <c r="J11" i="14"/>
  <c r="I11" i="14"/>
  <c r="H11" i="14"/>
  <c r="F11" i="14"/>
  <c r="D11" i="14"/>
  <c r="U10" i="14"/>
  <c r="U9" i="14"/>
  <c r="U8" i="14"/>
  <c r="U7" i="14"/>
  <c r="U6" i="14"/>
  <c r="U5" i="14"/>
  <c r="U4" i="14"/>
  <c r="U3" i="14"/>
  <c r="U100" i="14" l="1"/>
  <c r="N48" i="14"/>
  <c r="U11" i="14"/>
  <c r="N11" i="14"/>
  <c r="U48" i="14"/>
  <c r="J6" i="9"/>
  <c r="D14" i="8"/>
  <c r="T50" i="8"/>
  <c r="S50" i="8"/>
  <c r="R50" i="8"/>
  <c r="Q50" i="8"/>
  <c r="P50" i="8"/>
  <c r="O50" i="8"/>
  <c r="M50" i="8"/>
  <c r="L50" i="8"/>
  <c r="J50" i="8"/>
  <c r="D50" i="8"/>
  <c r="F50" i="8"/>
  <c r="H50" i="8"/>
  <c r="I50" i="8"/>
  <c r="E14" i="9"/>
  <c r="E17" i="9"/>
  <c r="E8" i="9"/>
  <c r="E15" i="9" s="1"/>
  <c r="E14" i="13" l="1"/>
  <c r="E17" i="13"/>
  <c r="E23" i="13"/>
  <c r="E30" i="13"/>
  <c r="E35" i="13"/>
  <c r="O3" i="12"/>
  <c r="U3" i="12"/>
  <c r="O4" i="12"/>
  <c r="U4" i="12"/>
  <c r="O5" i="12"/>
  <c r="U5" i="12"/>
  <c r="O6" i="12"/>
  <c r="U6" i="12"/>
  <c r="O7" i="12"/>
  <c r="U7" i="12"/>
  <c r="O8" i="12"/>
  <c r="U8" i="12"/>
  <c r="O9" i="12"/>
  <c r="U9" i="12"/>
  <c r="O10" i="12"/>
  <c r="U10" i="12"/>
  <c r="O11" i="12"/>
  <c r="U11" i="12"/>
  <c r="O12" i="12"/>
  <c r="U12" i="12"/>
  <c r="O13" i="12"/>
  <c r="U13" i="12"/>
  <c r="O14" i="12"/>
  <c r="U14" i="12"/>
  <c r="O15" i="12"/>
  <c r="U15" i="12"/>
  <c r="O16" i="12"/>
  <c r="U16" i="12"/>
  <c r="D17" i="12"/>
  <c r="F17" i="12"/>
  <c r="H17" i="12"/>
  <c r="I17" i="12"/>
  <c r="J17" i="12"/>
  <c r="L17" i="12"/>
  <c r="M17" i="12"/>
  <c r="N17" i="12"/>
  <c r="P17" i="12"/>
  <c r="Q17" i="12"/>
  <c r="R17" i="12"/>
  <c r="S17" i="12"/>
  <c r="T17" i="12"/>
  <c r="O20" i="12"/>
  <c r="U20" i="12"/>
  <c r="O21" i="12"/>
  <c r="U21" i="12"/>
  <c r="O22" i="12"/>
  <c r="U22" i="12"/>
  <c r="O23" i="12"/>
  <c r="U23" i="12"/>
  <c r="O24" i="12"/>
  <c r="U24" i="12"/>
  <c r="O25" i="12"/>
  <c r="U25" i="12"/>
  <c r="O26" i="12"/>
  <c r="U26" i="12"/>
  <c r="O27" i="12"/>
  <c r="U27" i="12"/>
  <c r="O28" i="12"/>
  <c r="U28" i="12"/>
  <c r="O29" i="12"/>
  <c r="U29" i="12"/>
  <c r="O30" i="12"/>
  <c r="U30" i="12"/>
  <c r="O31" i="12"/>
  <c r="U31" i="12"/>
  <c r="O32" i="12"/>
  <c r="U32" i="12"/>
  <c r="O33" i="12"/>
  <c r="U33" i="12"/>
  <c r="O34" i="12"/>
  <c r="U34" i="12"/>
  <c r="O35" i="12"/>
  <c r="U35" i="12"/>
  <c r="O36" i="12"/>
  <c r="U36" i="12"/>
  <c r="O37" i="12"/>
  <c r="U37" i="12"/>
  <c r="O38" i="12"/>
  <c r="U38" i="12"/>
  <c r="O39" i="12"/>
  <c r="U39" i="12"/>
  <c r="O40" i="12"/>
  <c r="U40" i="12"/>
  <c r="O41" i="12"/>
  <c r="U41" i="12"/>
  <c r="O42" i="12"/>
  <c r="U42" i="12"/>
  <c r="O43" i="12"/>
  <c r="U43" i="12"/>
  <c r="O44" i="12"/>
  <c r="U44" i="12"/>
  <c r="O45" i="12"/>
  <c r="U45" i="12"/>
  <c r="O46" i="12"/>
  <c r="U46" i="12"/>
  <c r="O47" i="12"/>
  <c r="U47" i="12"/>
  <c r="O48" i="12"/>
  <c r="U48" i="12"/>
  <c r="O49" i="12"/>
  <c r="U49" i="12"/>
  <c r="D50" i="12"/>
  <c r="F50" i="12"/>
  <c r="H50" i="12"/>
  <c r="I50" i="12"/>
  <c r="J50" i="12"/>
  <c r="L50" i="12"/>
  <c r="M50" i="12"/>
  <c r="N50" i="12"/>
  <c r="P50" i="12"/>
  <c r="Q50" i="12"/>
  <c r="R50" i="12"/>
  <c r="S50" i="12"/>
  <c r="T50" i="12"/>
  <c r="O53" i="12"/>
  <c r="U53" i="12"/>
  <c r="O54" i="12"/>
  <c r="U54" i="12"/>
  <c r="O55" i="12"/>
  <c r="U55" i="12"/>
  <c r="O56" i="12"/>
  <c r="U56" i="12"/>
  <c r="O57" i="12"/>
  <c r="U57" i="12"/>
  <c r="O58" i="12"/>
  <c r="U58" i="12"/>
  <c r="O59" i="12"/>
  <c r="U59" i="12"/>
  <c r="O60" i="12"/>
  <c r="U60" i="12"/>
  <c r="O61" i="12"/>
  <c r="U61" i="12"/>
  <c r="O62" i="12"/>
  <c r="U62" i="12"/>
  <c r="O63" i="12"/>
  <c r="U63" i="12"/>
  <c r="O64" i="12"/>
  <c r="U64" i="12"/>
  <c r="O65" i="12"/>
  <c r="U65" i="12"/>
  <c r="O66" i="12"/>
  <c r="U66" i="12"/>
  <c r="O67" i="12"/>
  <c r="U67" i="12"/>
  <c r="O68" i="12"/>
  <c r="U68" i="12"/>
  <c r="O69" i="12"/>
  <c r="U69" i="12"/>
  <c r="O70" i="12"/>
  <c r="U70" i="12"/>
  <c r="O71" i="12"/>
  <c r="U71" i="12"/>
  <c r="O72" i="12"/>
  <c r="U72" i="12"/>
  <c r="O73" i="12"/>
  <c r="U73" i="12"/>
  <c r="O74" i="12"/>
  <c r="U74" i="12"/>
  <c r="O75" i="12"/>
  <c r="U75" i="12"/>
  <c r="O76" i="12"/>
  <c r="U76" i="12"/>
  <c r="O77" i="12"/>
  <c r="U77" i="12"/>
  <c r="O78" i="12"/>
  <c r="U78" i="12"/>
  <c r="O79" i="12"/>
  <c r="U79" i="12"/>
  <c r="O80" i="12"/>
  <c r="U80" i="12"/>
  <c r="O81" i="12"/>
  <c r="U81" i="12"/>
  <c r="O82" i="12"/>
  <c r="U82" i="12"/>
  <c r="O83" i="12"/>
  <c r="U83" i="12"/>
  <c r="O84" i="12"/>
  <c r="U84" i="12"/>
  <c r="O85" i="12"/>
  <c r="U85" i="12"/>
  <c r="O86" i="12"/>
  <c r="U86" i="12"/>
  <c r="O87" i="12"/>
  <c r="U87" i="12"/>
  <c r="O88" i="12"/>
  <c r="U88" i="12"/>
  <c r="O89" i="12"/>
  <c r="U89" i="12"/>
  <c r="O90" i="12"/>
  <c r="U90" i="12"/>
  <c r="O91" i="12"/>
  <c r="U91" i="12"/>
  <c r="O92" i="12"/>
  <c r="U92" i="12"/>
  <c r="O93" i="12"/>
  <c r="U93" i="12"/>
  <c r="O94" i="12"/>
  <c r="U94" i="12"/>
  <c r="O95" i="12"/>
  <c r="U95" i="12"/>
  <c r="O96" i="12"/>
  <c r="U96" i="12"/>
  <c r="O97" i="12"/>
  <c r="U97" i="12"/>
  <c r="O98" i="12"/>
  <c r="U98" i="12"/>
  <c r="O99" i="12"/>
  <c r="U99" i="12"/>
  <c r="O100" i="12"/>
  <c r="U100" i="12"/>
  <c r="O101" i="12"/>
  <c r="U101" i="12"/>
  <c r="O102" i="12"/>
  <c r="U102" i="12"/>
  <c r="O103" i="12"/>
  <c r="U103" i="12"/>
  <c r="O104" i="12"/>
  <c r="U104" i="12"/>
  <c r="O105" i="12"/>
  <c r="U105" i="12"/>
  <c r="O106" i="12"/>
  <c r="U106" i="12"/>
  <c r="O107" i="12"/>
  <c r="U107" i="12"/>
  <c r="O108" i="12"/>
  <c r="U108" i="12"/>
  <c r="O109" i="12"/>
  <c r="U109" i="12"/>
  <c r="O110" i="12"/>
  <c r="U110" i="12"/>
  <c r="O111" i="12"/>
  <c r="U111" i="12"/>
  <c r="D112" i="12"/>
  <c r="F112" i="12"/>
  <c r="H112" i="12"/>
  <c r="I112" i="12"/>
  <c r="J112" i="12"/>
  <c r="L112" i="12"/>
  <c r="M112" i="12"/>
  <c r="N112" i="12"/>
  <c r="P112" i="12"/>
  <c r="Q112" i="12"/>
  <c r="R112" i="12"/>
  <c r="S112" i="12"/>
  <c r="T112" i="12"/>
  <c r="O113" i="12"/>
  <c r="O115" i="12" s="1"/>
  <c r="O114" i="12"/>
  <c r="D115" i="12"/>
  <c r="F115" i="12"/>
  <c r="H115" i="12"/>
  <c r="I115" i="12"/>
  <c r="J115" i="12"/>
  <c r="L115" i="12"/>
  <c r="M115" i="12"/>
  <c r="N115" i="12"/>
  <c r="P115" i="12"/>
  <c r="U17" i="12" l="1"/>
  <c r="O112" i="12"/>
  <c r="O17" i="12"/>
  <c r="O50" i="12"/>
  <c r="U112" i="12"/>
  <c r="U50" i="12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3" i="8"/>
  <c r="N12" i="8"/>
  <c r="N11" i="8"/>
  <c r="N10" i="8"/>
  <c r="N9" i="8"/>
  <c r="N8" i="8"/>
  <c r="N7" i="8"/>
  <c r="N6" i="8"/>
  <c r="N5" i="8"/>
  <c r="N4" i="8"/>
  <c r="N3" i="8"/>
  <c r="U49" i="8"/>
  <c r="U48" i="8"/>
  <c r="U47" i="8"/>
  <c r="U46" i="8"/>
  <c r="N50" i="8" l="1"/>
  <c r="F78" i="8"/>
  <c r="H78" i="8"/>
  <c r="I78" i="8"/>
  <c r="J78" i="8"/>
  <c r="L78" i="8"/>
  <c r="M78" i="8"/>
  <c r="N78" i="8"/>
  <c r="P78" i="8"/>
  <c r="F75" i="8"/>
  <c r="H75" i="8"/>
  <c r="I75" i="8"/>
  <c r="J75" i="8"/>
  <c r="L75" i="8"/>
  <c r="M75" i="8"/>
  <c r="N75" i="8"/>
  <c r="P75" i="8"/>
  <c r="Q75" i="8"/>
  <c r="R75" i="8"/>
  <c r="S75" i="8"/>
  <c r="T75" i="8"/>
  <c r="D78" i="8"/>
  <c r="F14" i="8"/>
  <c r="H14" i="8"/>
  <c r="I14" i="8"/>
  <c r="J14" i="8"/>
  <c r="L14" i="8"/>
  <c r="M14" i="8"/>
  <c r="N14" i="8"/>
  <c r="P14" i="8"/>
  <c r="Q14" i="8"/>
  <c r="R14" i="8"/>
  <c r="S14" i="8"/>
  <c r="T14" i="8"/>
  <c r="U4" i="8" l="1"/>
  <c r="U5" i="8"/>
  <c r="U6" i="8"/>
  <c r="U7" i="8"/>
  <c r="U8" i="8"/>
  <c r="U9" i="8"/>
  <c r="U10" i="8"/>
  <c r="U11" i="8"/>
  <c r="U12" i="8"/>
  <c r="U13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53" i="8"/>
  <c r="U54" i="8"/>
  <c r="U55" i="8"/>
  <c r="U56" i="8"/>
  <c r="U57" i="8"/>
  <c r="U58" i="8"/>
  <c r="U59" i="8"/>
  <c r="U60" i="8"/>
  <c r="U61" i="8"/>
  <c r="U62" i="8"/>
  <c r="U63" i="8"/>
  <c r="U64" i="8"/>
  <c r="U65" i="8"/>
  <c r="U66" i="8"/>
  <c r="U67" i="8"/>
  <c r="U68" i="8"/>
  <c r="U69" i="8"/>
  <c r="U70" i="8"/>
  <c r="U71" i="8"/>
  <c r="U72" i="8"/>
  <c r="U73" i="8"/>
  <c r="U74" i="8"/>
  <c r="U3" i="8"/>
  <c r="D75" i="8"/>
  <c r="U50" i="8" l="1"/>
  <c r="O78" i="8"/>
  <c r="U75" i="8"/>
  <c r="O75" i="8"/>
  <c r="U14" i="8"/>
  <c r="O14" i="8"/>
</calcChain>
</file>

<file path=xl/sharedStrings.xml><?xml version="1.0" encoding="utf-8"?>
<sst xmlns="http://schemas.openxmlformats.org/spreadsheetml/2006/main" count="1059" uniqueCount="141">
  <si>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</si>
  <si>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</si>
  <si>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</si>
  <si>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</si>
  <si>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</si>
  <si>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</si>
  <si>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</si>
  <si>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</si>
  <si>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</si>
  <si>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</si>
  <si>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</si>
  <si>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</si>
  <si>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</si>
  <si>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</si>
  <si>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</si>
  <si>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</si>
  <si>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</si>
  <si>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</si>
  <si>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</si>
  <si>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</si>
  <si>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</si>
  <si>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</si>
  <si>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</si>
  <si>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</si>
  <si>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</si>
  <si>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</si>
  <si>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</si>
  <si>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</si>
  <si>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</si>
  <si>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</si>
  <si>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</si>
  <si>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</si>
  <si>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</si>
  <si>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</si>
  <si>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</si>
  <si>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</si>
  <si>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</si>
  <si>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</si>
  <si>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</si>
  <si>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</si>
  <si>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</si>
  <si>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</si>
  <si>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</si>
  <si>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</si>
  <si>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BCTS Vernon</t>
  </si>
  <si>
    <t>Pl (Ha) 67-100%</t>
  </si>
  <si>
    <t>Pl (Ha) 1-32%</t>
  </si>
  <si>
    <t>Pl (Ha) 33%+</t>
  </si>
  <si>
    <t>Se (Ha) 67-100%</t>
  </si>
  <si>
    <t>Se (Ha) 33-66%</t>
  </si>
  <si>
    <t>Se (Ha) 33%+</t>
  </si>
  <si>
    <t>TOTAL</t>
  </si>
  <si>
    <t xml:space="preserve">TOTAL </t>
  </si>
  <si>
    <t>2017 IBM IBD IBS GOLDEN TSA - RESULTS Openings &amp; Issued Blocks</t>
  </si>
  <si>
    <t>LP A17645</t>
  </si>
  <si>
    <t>Downie A17644</t>
  </si>
  <si>
    <t>A17645 CP 36 BLK 45</t>
  </si>
  <si>
    <t>-232900000</t>
  </si>
  <si>
    <t>-241130000</t>
  </si>
  <si>
    <t>A17645 CP 428 BLK 053</t>
  </si>
  <si>
    <t>A17645 CP 422 BLK 02</t>
  </si>
  <si>
    <t>A17645 CP 422 BLK 03</t>
  </si>
  <si>
    <t>A17645 CP 30 BLK 5</t>
  </si>
  <si>
    <t>Pl &gt;= 60 years old</t>
  </si>
  <si>
    <t>Pl &lt; 60 years</t>
  </si>
  <si>
    <t xml:space="preserve"> Pl (Ha) 33-66%</t>
  </si>
  <si>
    <t>Se &gt;= 60 years old</t>
  </si>
  <si>
    <t>Se &lt; 60 years</t>
  </si>
  <si>
    <t>Se (Ha) 1-32%</t>
  </si>
  <si>
    <t>Cummins Lakes Park</t>
  </si>
  <si>
    <t>Glacier National Park</t>
  </si>
  <si>
    <t>-235410000</t>
  </si>
  <si>
    <t>A17645 CP 117 BLK 9</t>
  </si>
  <si>
    <t>A17645 CP 71 BLK 1</t>
  </si>
  <si>
    <t>A17645 CP 430 BLK 707</t>
  </si>
  <si>
    <t>NW</t>
  </si>
  <si>
    <t>Hamber Park</t>
  </si>
  <si>
    <t>A17645 CP 320 BLK 9</t>
  </si>
  <si>
    <t>A45873 CP   BLK K75C</t>
  </si>
  <si>
    <t>A17645 CP 818 BLK 2</t>
  </si>
  <si>
    <t>-241010000</t>
  </si>
  <si>
    <t>-234730000</t>
  </si>
  <si>
    <t>A88176 CP   BLK K65L</t>
  </si>
  <si>
    <t>-235570000</t>
  </si>
  <si>
    <t>A17645 CP 22 BLK 6</t>
  </si>
  <si>
    <t>A17645 CP 71 BLK 2</t>
  </si>
  <si>
    <t>A17645 CP 113 BLK 5</t>
  </si>
  <si>
    <t>A17645 CP 113 BLK 6</t>
  </si>
  <si>
    <t>A17645 CP 113 BLK 7</t>
  </si>
  <si>
    <t>A17644 CP 30 BLK 2</t>
  </si>
  <si>
    <t>A17644 CP 23 BLK 3</t>
  </si>
  <si>
    <t>A17645 CP 262 BLK 1</t>
  </si>
  <si>
    <t>A17645 CP 262 BLK 2</t>
  </si>
  <si>
    <t>Includes species codes FD and FDI</t>
  </si>
  <si>
    <t>Operating Area 1 (Map_Label)</t>
  </si>
  <si>
    <t>SE &gt;= 60 years old</t>
  </si>
  <si>
    <t>Includes species codes S, SE, SW, SX and SXW</t>
  </si>
  <si>
    <t>uses Forest Fil, Cut Permti and Cut_Block for Opening Block column, use Disturbance for Harvest Start column</t>
  </si>
  <si>
    <t>uses Forest Fil, Cut Permit and Cut_Block for Block Label column</t>
  </si>
  <si>
    <t>RESULTS*</t>
  </si>
  <si>
    <t>A17645 CP 422 Blk 3</t>
  </si>
  <si>
    <t>A17645 CP 430 Blk 707</t>
  </si>
  <si>
    <t>&lt;Null&gt;</t>
  </si>
  <si>
    <t>A17645 CP 117 Blk 9</t>
  </si>
  <si>
    <t>A17645 CP 30 Blk 5</t>
  </si>
  <si>
    <t>A17645 CP 311 Blk 2</t>
  </si>
  <si>
    <t>A17645 CP 262 Blk 1</t>
  </si>
  <si>
    <t>A17645 CP 262 Blk 2</t>
  </si>
  <si>
    <t xml:space="preserve"> </t>
  </si>
  <si>
    <t>A17645 CP 641 Blk 656</t>
  </si>
  <si>
    <t>HAMBER PARK</t>
  </si>
  <si>
    <t>ISSUED BLKS (No harvest data submitted to RESULTS)**</t>
  </si>
  <si>
    <t>*only for when there are AOS_RESULTS_Select_Boundary_2019 values for a node</t>
  </si>
  <si>
    <t>**only for when there are AOS_IssuedBlks_Select_Boundary_2019 values for a node</t>
  </si>
  <si>
    <t>IBM / IBD /IBS Polys 2018</t>
  </si>
  <si>
    <t>2018 IBM IBD IBS GOLDEN TSA - RESULTS Openings &amp; Issued Blocks</t>
  </si>
  <si>
    <t>IBM / IBD /IBS Polys 2019</t>
  </si>
  <si>
    <t>2019 IBM IBD IBS GOLDEN TSA - RESULTS Openings &amp; Issued Blocks</t>
  </si>
  <si>
    <t>A20193</t>
  </si>
  <si>
    <t>Example of the Concat funtion to aid in merginf cell contents for Opening Block column</t>
  </si>
  <si>
    <t>uses Forest Fil, Cut Permit and Cut_Block for Opening Block column, use Disturbance for Harvest Start column</t>
  </si>
  <si>
    <t>**only for when there are AOS_IssuedBlks_Select_Golden_2020 values for a node</t>
  </si>
  <si>
    <t>*only for when there are AOS_RESULTS_Select_Golden_2020 values for a node</t>
  </si>
  <si>
    <t>V</t>
  </si>
  <si>
    <t>BC Timber Sales - Vernon Bugaboo</t>
  </si>
  <si>
    <t>Louisiana-Pacific Canada A17645</t>
  </si>
  <si>
    <t>BC Timber Sales - Vernon TSL</t>
  </si>
  <si>
    <t>Downie Timber Limited A17644</t>
  </si>
  <si>
    <t>A17645 CP 733 Blk 653</t>
  </si>
  <si>
    <t>A17645 CP 733 Blk 652</t>
  </si>
  <si>
    <t>A17644 CP 36 Blk 2</t>
  </si>
  <si>
    <t>A17645 CP 113 Blk 4</t>
  </si>
  <si>
    <t>A17645 CP 113 Blk 5</t>
  </si>
  <si>
    <t>A17645 CP 113 Blk 6</t>
  </si>
  <si>
    <t>A17645 CP 616 Blk 12</t>
  </si>
  <si>
    <t>A42211 Blk 3</t>
  </si>
  <si>
    <t>A45873 Blk K787</t>
  </si>
  <si>
    <t>A88176 Blk K65L</t>
  </si>
  <si>
    <t xml:space="preserve">A02118   </t>
  </si>
  <si>
    <t>A17644 CP 57 Blk 126</t>
  </si>
  <si>
    <t>A17644 CP 58 Blk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</si>
</sst>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51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center"/>
    </xf>
    <xf numFmtId="0" fontId="0" fillId="38" borderId="0" xfId="0" applyFill="1"/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6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4" borderId="10" xfId="0" applyNumberFormat="1" applyFont="1" applyFill="1" applyBorder="1" applyAlignment="1">
      <alignment horizontal="center" vertical="center" wrapText="1"/>
    </xf>
    <xf numFmtId="164" fontId="0" fillId="35" borderId="10" xfId="0" applyNumberFormat="1" applyFill="1" applyBorder="1" applyAlignment="1">
      <alignment horizontal="center"/>
    </xf>
    <xf numFmtId="0" fontId="0" fillId="38" borderId="0" xfId="0" applyFont="1" applyFill="1" applyBorder="1" applyAlignment="1">
      <alignment horizontal="left"/>
    </xf>
    <xf numFmtId="0" fontId="0" fillId="3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6" borderId="0" xfId="0" applyFill="1"/>
    <xf numFmtId="0" fontId="19" fillId="39" borderId="10" xfId="0" applyFont="1" applyFill="1" applyBorder="1" applyAlignment="1">
      <alignment horizont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164" fontId="0" fillId="39" borderId="10" xfId="79" applyNumberFormat="1" applyFont="1" applyFill="1" applyBorder="1" applyAlignment="1">
      <alignment horizontal="center"/>
    </xf>
    <xf numFmtId="164" fontId="0" fillId="39" borderId="10" xfId="0" applyNumberFormat="1" applyFont="1" applyFill="1" applyBorder="1" applyAlignment="1">
      <alignment horizontal="center"/>
    </xf>
    <xf numFmtId="0" fontId="0" fillId="39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23" fillId="37" borderId="10" xfId="0" applyNumberFormat="1" applyFont="1" applyFill="1" applyBorder="1" applyAlignment="1">
      <alignment horizontal="center" vertical="center" wrapText="1"/>
    </xf>
    <xf numFmtId="164" fontId="23" fillId="41" borderId="10" xfId="0" applyNumberFormat="1" applyFont="1" applyFill="1" applyBorder="1" applyAlignment="1">
      <alignment horizontal="center" vertical="center" wrapText="1"/>
    </xf>
    <xf numFmtId="164" fontId="24" fillId="41" borderId="10" xfId="0" applyNumberFormat="1" applyFont="1" applyFill="1" applyBorder="1" applyAlignment="1">
      <alignment horizontal="center" wrapText="1"/>
    </xf>
    <xf numFmtId="0" fontId="26" fillId="41" borderId="10" xfId="0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4" fillId="41" borderId="10" xfId="107" applyNumberFormat="1" applyFon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0" fillId="0" borderId="0" xfId="0"/>
    <xf numFmtId="0" fontId="19" fillId="36" borderId="0" xfId="0" applyFont="1" applyFill="1"/>
    <xf numFmtId="1" fontId="19" fillId="36" borderId="10" xfId="0" applyNumberFormat="1" applyFont="1" applyFill="1" applyBorder="1" applyAlignment="1">
      <alignment horizontal="center"/>
    </xf>
    <xf numFmtId="0" fontId="0" fillId="39" borderId="10" xfId="79" applyFont="1" applyFill="1" applyBorder="1" applyAlignment="1">
      <alignment horizontal="center"/>
    </xf>
    <xf numFmtId="0" fontId="19" fillId="0" borderId="0" xfId="0" applyFont="1"/>
    <xf numFmtId="164" fontId="23" fillId="42" borderId="10" xfId="0" applyNumberFormat="1" applyFont="1" applyFill="1" applyBorder="1" applyAlignment="1">
      <alignment horizontal="center" vertical="center" wrapText="1"/>
    </xf>
    <xf numFmtId="164" fontId="21" fillId="42" borderId="10" xfId="0" applyNumberFormat="1" applyFont="1" applyFill="1" applyBorder="1" applyAlignment="1">
      <alignment horizontal="center"/>
    </xf>
    <xf numFmtId="164" fontId="21" fillId="42" borderId="10" xfId="79" applyNumberFormat="1" applyFont="1" applyFill="1" applyBorder="1" applyAlignment="1">
      <alignment horizontal="center"/>
    </xf>
    <xf numFmtId="0" fontId="21" fillId="42" borderId="10" xfId="0" applyFont="1" applyFill="1" applyBorder="1" applyAlignment="1">
      <alignment horizontal="center"/>
    </xf>
    <xf numFmtId="164" fontId="24" fillId="37" borderId="10" xfId="0" applyNumberFormat="1" applyFont="1" applyFill="1" applyBorder="1" applyAlignment="1">
      <alignment horizontal="center" wrapText="1"/>
    </xf>
    <xf numFmtId="164" fontId="21" fillId="37" borderId="10" xfId="0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Fill="1" applyBorder="1" applyAlignment="1">
      <alignment horizontal="left"/>
    </xf>
    <xf numFmtId="0" fontId="19" fillId="0" borderId="14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1" fontId="0" fillId="0" borderId="0" xfId="0" applyNumberFormat="1" applyFill="1" applyBorder="1"/>
    <xf numFmtId="0" fontId="19" fillId="0" borderId="14" xfId="0" applyFont="1" applyBorder="1" applyAlignment="1">
      <alignment horizontal="left"/>
    </xf>
    <xf numFmtId="0" fontId="19" fillId="38" borderId="14" xfId="0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0" fontId="0" fillId="38" borderId="14" xfId="0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0" fontId="19" fillId="0" borderId="0" xfId="0" applyFont="1" applyFill="1"/>
    <xf numFmtId="164" fontId="0" fillId="42" borderId="10" xfId="0" applyNumberFormat="1" applyFill="1" applyBorder="1" applyAlignment="1">
      <alignment horizontal="center"/>
    </xf>
    <xf numFmtId="1" fontId="26" fillId="42" borderId="10" xfId="0" applyNumberFormat="1" applyFont="1" applyFill="1" applyBorder="1" applyAlignment="1">
      <alignment horizontal="left" vertical="center" wrapText="1"/>
    </xf>
    <xf numFmtId="1" fontId="42" fillId="42" borderId="10" xfId="0" applyNumberFormat="1" applyFont="1" applyFill="1" applyBorder="1" applyAlignment="1">
      <alignment horizontal="left"/>
    </xf>
    <xf numFmtId="1" fontId="42" fillId="42" borderId="10" xfId="79" applyNumberFormat="1" applyFont="1" applyFill="1" applyBorder="1" applyAlignment="1">
      <alignment horizontal="left"/>
    </xf>
    <xf numFmtId="0" fontId="42" fillId="42" borderId="10" xfId="0" applyFont="1" applyFill="1" applyBorder="1" applyAlignment="1">
      <alignment horizontal="left"/>
    </xf>
    <xf numFmtId="0" fontId="21" fillId="38" borderId="10" xfId="79" applyFont="1" applyFill="1" applyBorder="1" applyAlignment="1">
      <alignment horizontal="left"/>
    </xf>
    <xf numFmtId="1" fontId="42" fillId="38" borderId="10" xfId="0" applyNumberFormat="1" applyFont="1" applyFill="1" applyBorder="1" applyAlignment="1">
      <alignment horizontal="left"/>
    </xf>
    <xf numFmtId="1" fontId="21" fillId="38" borderId="10" xfId="0" applyNumberFormat="1" applyFon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" fontId="21" fillId="38" borderId="10" xfId="79" applyNumberFormat="1" applyFont="1" applyFill="1" applyBorder="1" applyAlignment="1">
      <alignment horizontal="left"/>
    </xf>
    <xf numFmtId="0" fontId="21" fillId="38" borderId="10" xfId="0" applyFont="1" applyFill="1" applyBorder="1" applyAlignment="1">
      <alignment horizontal="left"/>
    </xf>
    <xf numFmtId="0" fontId="0" fillId="38" borderId="10" xfId="0" applyFont="1" applyFill="1" applyBorder="1" applyAlignment="1">
      <alignment horizontal="center"/>
    </xf>
    <xf numFmtId="164" fontId="4" fillId="35" borderId="10" xfId="79" applyNumberFormat="1" applyFont="1" applyFill="1" applyBorder="1" applyAlignment="1">
      <alignment horizontal="center"/>
    </xf>
    <xf numFmtId="0" fontId="0" fillId="35" borderId="10" xfId="0" applyFill="1" applyBorder="1"/>
    <xf numFmtId="0" fontId="0" fillId="35" borderId="1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41" borderId="10" xfId="0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0" xfId="0"/>
    <xf numFmtId="0" fontId="0" fillId="40" borderId="10" xfId="0" applyFill="1" applyBorder="1" applyAlignment="1">
      <alignment horizontal="center"/>
    </xf>
    <xf numFmtId="164" fontId="4" fillId="40" borderId="10" xfId="107" applyNumberFormat="1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vertical="center" wrapText="1"/>
    </xf>
    <xf numFmtId="1" fontId="42" fillId="42" borderId="10" xfId="0" applyNumberFormat="1" applyFont="1" applyFill="1" applyBorder="1" applyAlignment="1"/>
    <xf numFmtId="164" fontId="19" fillId="42" borderId="10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164" fontId="19" fillId="0" borderId="12" xfId="0" applyNumberFormat="1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164" fontId="24" fillId="42" borderId="10" xfId="0" applyNumberFormat="1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Alignment="1"/>
    <xf numFmtId="0" fontId="0" fillId="0" borderId="0" xfId="0" applyBorder="1" applyAlignment="1"/>
    <xf numFmtId="164" fontId="4" fillId="38" borderId="10" xfId="107" applyNumberFormat="1" applyFont="1" applyFill="1" applyBorder="1" applyAlignment="1">
      <alignment horizontal="center"/>
    </xf>
    <xf numFmtId="0" fontId="19" fillId="0" borderId="0" xfId="0" applyFont="1" applyAlignment="1"/>
    <xf numFmtId="164" fontId="0" fillId="0" borderId="0" xfId="0" applyNumberFormat="1" applyAlignment="1"/>
    <xf numFmtId="0" fontId="19" fillId="0" borderId="0" xfId="0" applyFont="1" applyFill="1" applyAlignment="1"/>
    <xf numFmtId="1" fontId="42" fillId="38" borderId="10" xfId="79" applyNumberFormat="1" applyFont="1" applyFill="1" applyBorder="1" applyAlignment="1">
      <alignment horizontal="left"/>
    </xf>
    <xf numFmtId="0" fontId="0" fillId="39" borderId="10" xfId="0" applyFill="1" applyBorder="1" applyAlignment="1">
      <alignment horizontal="center"/>
    </xf>
    <xf numFmtId="0" fontId="0" fillId="34" borderId="10" xfId="0" applyFill="1" applyBorder="1"/>
    <xf numFmtId="164" fontId="4" fillId="34" borderId="10" xfId="79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38" borderId="10" xfId="93" applyNumberFormat="1" applyFont="1" applyFill="1" applyBorder="1" applyAlignment="1">
      <alignment horizontal="center"/>
    </xf>
    <xf numFmtId="0" fontId="0" fillId="0" borderId="0" xfId="0"/>
    <xf numFmtId="164" fontId="19" fillId="38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/>
    <xf numFmtId="1" fontId="0" fillId="33" borderId="14" xfId="0" applyNumberFormat="1" applyFill="1" applyBorder="1" applyAlignment="1">
      <alignment horizontal="center"/>
    </xf>
    <xf numFmtId="0" fontId="19" fillId="36" borderId="0" xfId="0" applyFont="1" applyFill="1" applyAlignment="1"/>
    <xf numFmtId="1" fontId="0" fillId="0" borderId="0" xfId="0" applyNumberFormat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0" fontId="27" fillId="40" borderId="10" xfId="0" applyFont="1" applyFill="1" applyBorder="1" applyAlignment="1">
      <alignment horizontal="center" wrapText="1"/>
    </xf>
    <xf numFmtId="0" fontId="27" fillId="40" borderId="10" xfId="0" applyFont="1" applyFill="1" applyBorder="1" applyAlignment="1">
      <alignment horizontal="center" vertical="center" wrapText="1"/>
    </xf>
    <xf numFmtId="1" fontId="42" fillId="42" borderId="12" xfId="79" applyNumberFormat="1" applyFont="1" applyFill="1" applyBorder="1" applyAlignment="1"/>
    <xf numFmtId="0" fontId="42" fillId="42" borderId="12" xfId="0" applyFont="1" applyFill="1" applyBorder="1" applyAlignment="1"/>
    <xf numFmtId="1" fontId="42" fillId="42" borderId="12" xfId="0" applyNumberFormat="1" applyFont="1" applyFill="1" applyBorder="1" applyAlignment="1"/>
    <xf numFmtId="1" fontId="44" fillId="42" borderId="12" xfId="0" applyNumberFormat="1" applyFont="1" applyFill="1" applyBorder="1" applyAlignment="1">
      <alignment wrapText="1"/>
    </xf>
    <xf numFmtId="1" fontId="26" fillId="42" borderId="12" xfId="0" applyNumberFormat="1" applyFont="1" applyFill="1" applyBorder="1" applyAlignment="1">
      <alignment vertical="center" wrapText="1"/>
    </xf>
    <xf numFmtId="1" fontId="0" fillId="0" borderId="0" xfId="0" applyNumberFormat="1" applyAlignment="1">
      <alignment horizontal="center"/>
    </xf>
    <xf numFmtId="164" fontId="43" fillId="42" borderId="12" xfId="0" applyNumberFormat="1" applyFont="1" applyFill="1" applyBorder="1" applyAlignment="1">
      <alignment horizontal="center"/>
    </xf>
    <xf numFmtId="1" fontId="0" fillId="42" borderId="10" xfId="0" applyNumberFormat="1" applyFill="1" applyBorder="1" applyAlignment="1"/>
    <xf numFmtId="1" fontId="0" fillId="42" borderId="10" xfId="0" applyNumberFormat="1" applyFill="1" applyBorder="1"/>
    <xf numFmtId="1" fontId="43" fillId="42" borderId="10" xfId="0" applyNumberFormat="1" applyFont="1" applyFill="1" applyBorder="1" applyAlignment="1"/>
    <xf numFmtId="0" fontId="43" fillId="42" borderId="12" xfId="0" applyFont="1" applyFill="1" applyBorder="1" applyAlignment="1"/>
    <xf numFmtId="0" fontId="4" fillId="38" borderId="10" xfId="79" applyFont="1" applyFill="1" applyBorder="1" applyAlignment="1">
      <alignment horizontal="center"/>
    </xf>
    <xf numFmtId="0" fontId="28" fillId="42" borderId="10" xfId="0" applyFont="1" applyFill="1" applyBorder="1" applyAlignment="1">
      <alignment horizontal="center"/>
    </xf>
    <xf numFmtId="1" fontId="0" fillId="38" borderId="10" xfId="0" applyNumberFormat="1" applyFont="1" applyFill="1" applyBorder="1" applyAlignment="1">
      <alignment horizontal="center" vertical="center" wrapText="1"/>
    </xf>
    <xf numFmtId="1" fontId="21" fillId="38" borderId="10" xfId="0" applyNumberFormat="1" applyFont="1" applyFill="1" applyBorder="1" applyAlignment="1">
      <alignment horizontal="center" vertical="center" wrapText="1"/>
    </xf>
    <xf numFmtId="164" fontId="19" fillId="42" borderId="12" xfId="0" applyNumberFormat="1" applyFont="1" applyFill="1" applyBorder="1" applyAlignment="1">
      <alignment horizontal="center"/>
    </xf>
    <xf numFmtId="0" fontId="0" fillId="38" borderId="10" xfId="0" applyFont="1" applyFill="1" applyBorder="1" applyAlignment="1">
      <alignment horizontal="left"/>
    </xf>
    <xf numFmtId="164" fontId="4" fillId="38" borderId="10" xfId="79" applyNumberFormat="1" applyFon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27" fillId="34" borderId="10" xfId="0" applyFont="1" applyFill="1" applyBorder="1" applyAlignment="1">
      <alignment horizontal="center" vertical="center" wrapText="1"/>
    </xf>
    <xf numFmtId="1" fontId="4" fillId="33" borderId="16" xfId="49" applyNumberFormat="1" applyFont="1" applyFill="1" applyBorder="1" applyAlignment="1">
      <alignment horizontal="center"/>
    </xf>
    <xf numFmtId="164" fontId="0" fillId="34" borderId="14" xfId="0" applyNumberFormat="1" applyFill="1" applyBorder="1" applyAlignment="1">
      <alignment horizontal="center"/>
    </xf>
    <xf numFmtId="164" fontId="4" fillId="41" borderId="14" xfId="107" applyNumberFormat="1" applyFont="1" applyFill="1" applyBorder="1" applyAlignment="1">
      <alignment horizontal="center"/>
    </xf>
    <xf numFmtId="164" fontId="0" fillId="38" borderId="14" xfId="0" applyNumberFormat="1" applyFill="1" applyBorder="1" applyAlignment="1">
      <alignment horizontal="center"/>
    </xf>
    <xf numFmtId="164" fontId="4" fillId="40" borderId="14" xfId="107" applyNumberFormat="1" applyFont="1" applyFill="1" applyBorder="1" applyAlignment="1">
      <alignment horizontal="center"/>
    </xf>
    <xf numFmtId="1" fontId="44" fillId="42" borderId="15" xfId="0" applyNumberFormat="1" applyFont="1" applyFill="1" applyBorder="1" applyAlignment="1">
      <alignment wrapText="1"/>
    </xf>
    <xf numFmtId="164" fontId="0" fillId="0" borderId="15" xfId="0" applyNumberFormat="1" applyFill="1" applyBorder="1" applyAlignment="1">
      <alignment horizontal="center"/>
    </xf>
    <xf numFmtId="164" fontId="0" fillId="35" borderId="14" xfId="0" applyNumberFormat="1" applyFill="1" applyBorder="1" applyAlignment="1">
      <alignment horizontal="center"/>
    </xf>
    <xf numFmtId="164" fontId="24" fillId="42" borderId="14" xfId="0" applyNumberFormat="1" applyFont="1" applyFill="1" applyBorder="1" applyAlignment="1">
      <alignment horizontal="center" wrapText="1"/>
    </xf>
    <xf numFmtId="164" fontId="24" fillId="37" borderId="14" xfId="0" applyNumberFormat="1" applyFont="1" applyFill="1" applyBorder="1" applyAlignment="1">
      <alignment horizontal="center" wrapText="1"/>
    </xf>
    <xf numFmtId="164" fontId="4" fillId="33" borderId="16" xfId="49" applyNumberFormat="1" applyFont="1" applyFill="1" applyBorder="1" applyAlignment="1">
      <alignment horizontal="center"/>
    </xf>
    <xf numFmtId="164" fontId="0" fillId="39" borderId="16" xfId="0" applyNumberFormat="1" applyFont="1" applyFill="1" applyBorder="1" applyAlignment="1">
      <alignment horizontal="center"/>
    </xf>
    <xf numFmtId="164" fontId="4" fillId="38" borderId="16" xfId="93" applyNumberFormat="1" applyFont="1" applyFill="1" applyBorder="1" applyAlignment="1">
      <alignment horizontal="center"/>
    </xf>
    <xf numFmtId="164" fontId="24" fillId="42" borderId="16" xfId="0" applyNumberFormat="1" applyFont="1" applyFill="1" applyBorder="1" applyAlignment="1">
      <alignment horizontal="center" wrapText="1"/>
    </xf>
    <xf numFmtId="164" fontId="0" fillId="33" borderId="0" xfId="0" applyNumberFormat="1" applyFill="1" applyBorder="1" applyAlignment="1">
      <alignment horizontal="center"/>
    </xf>
    <xf numFmtId="1" fontId="42" fillId="42" borderId="0" xfId="0" applyNumberFormat="1" applyFont="1" applyFill="1" applyBorder="1" applyAlignment="1">
      <alignment horizontal="left"/>
    </xf>
    <xf numFmtId="164" fontId="4" fillId="41" borderId="16" xfId="107" applyNumberFormat="1" applyFont="1" applyFill="1" applyBorder="1" applyAlignment="1">
      <alignment horizontal="center"/>
    </xf>
    <xf numFmtId="164" fontId="4" fillId="38" borderId="16" xfId="107" applyNumberFormat="1" applyFont="1" applyFill="1" applyBorder="1" applyAlignment="1">
      <alignment horizontal="center"/>
    </xf>
    <xf numFmtId="164" fontId="22" fillId="34" borderId="16" xfId="0" applyNumberFormat="1" applyFont="1" applyFill="1" applyBorder="1" applyAlignment="1">
      <alignment horizontal="center"/>
    </xf>
    <xf numFmtId="164" fontId="24" fillId="37" borderId="16" xfId="0" applyNumberFormat="1" applyFont="1" applyFill="1" applyBorder="1" applyAlignment="1">
      <alignment horizontal="center" wrapText="1"/>
    </xf>
    <xf numFmtId="164" fontId="0" fillId="34" borderId="16" xfId="0" applyNumberFormat="1" applyFill="1" applyBorder="1" applyAlignment="1">
      <alignment horizontal="center"/>
    </xf>
    <xf numFmtId="1" fontId="42" fillId="42" borderId="16" xfId="0" applyNumberFormat="1" applyFont="1" applyFill="1" applyBorder="1" applyAlignment="1">
      <alignment horizontal="left"/>
    </xf>
    <xf numFmtId="164" fontId="4" fillId="40" borderId="16" xfId="107" applyNumberFormat="1" applyFont="1" applyFill="1" applyBorder="1" applyAlignment="1">
      <alignment horizontal="center"/>
    </xf>
    <xf numFmtId="164" fontId="24" fillId="42" borderId="0" xfId="0" applyNumberFormat="1" applyFont="1" applyFill="1" applyBorder="1" applyAlignment="1">
      <alignment horizontal="center" wrapText="1"/>
    </xf>
    <xf numFmtId="164" fontId="0" fillId="42" borderId="0" xfId="0" applyNumberFormat="1" applyFill="1" applyBorder="1" applyAlignment="1">
      <alignment horizontal="center"/>
    </xf>
    <xf numFmtId="1" fontId="0" fillId="33" borderId="0" xfId="0" applyNumberFormat="1" applyFill="1" applyBorder="1" applyAlignment="1">
      <alignment horizontal="center"/>
    </xf>
    <xf numFmtId="164" fontId="21" fillId="42" borderId="16" xfId="0" applyNumberFormat="1" applyFont="1" applyFill="1" applyBorder="1" applyAlignment="1">
      <alignment horizontal="center"/>
    </xf>
    <xf numFmtId="1" fontId="21" fillId="38" borderId="16" xfId="0" applyNumberFormat="1" applyFont="1" applyFill="1" applyBorder="1" applyAlignment="1">
      <alignment horizontal="left"/>
    </xf>
    <xf numFmtId="1" fontId="44" fillId="42" borderId="0" xfId="0" applyNumberFormat="1" applyFont="1" applyFill="1" applyBorder="1" applyAlignment="1">
      <alignment wrapText="1"/>
    </xf>
    <xf numFmtId="0" fontId="0" fillId="35" borderId="16" xfId="0" applyFill="1" applyBorder="1" applyAlignment="1">
      <alignment horizontal="center"/>
    </xf>
    <xf numFmtId="164" fontId="0" fillId="33" borderId="14" xfId="0" applyNumberFormat="1" applyFill="1" applyBorder="1" applyAlignment="1">
      <alignment horizontal="center"/>
    </xf>
    <xf numFmtId="164" fontId="4" fillId="41" borderId="0" xfId="107" applyNumberFormat="1" applyFont="1" applyFill="1" applyBorder="1" applyAlignment="1">
      <alignment horizontal="center"/>
    </xf>
    <xf numFmtId="164" fontId="0" fillId="38" borderId="16" xfId="0" applyNumberFormat="1" applyFont="1" applyFill="1" applyBorder="1" applyAlignment="1">
      <alignment horizontal="center"/>
    </xf>
    <xf numFmtId="1" fontId="44" fillId="42" borderId="19" xfId="0" applyNumberFormat="1" applyFont="1" applyFill="1" applyBorder="1" applyAlignment="1">
      <alignment wrapText="1"/>
    </xf>
    <xf numFmtId="164" fontId="0" fillId="0" borderId="19" xfId="0" applyNumberFormat="1" applyFill="1" applyBorder="1" applyAlignment="1">
      <alignment horizontal="center"/>
    </xf>
    <xf numFmtId="164" fontId="24" fillId="37" borderId="0" xfId="0" applyNumberFormat="1" applyFont="1" applyFill="1" applyBorder="1" applyAlignment="1">
      <alignment horizontal="center" wrapText="1"/>
    </xf>
    <xf numFmtId="0" fontId="21" fillId="38" borderId="0" xfId="79" applyFont="1" applyFill="1" applyBorder="1" applyAlignment="1">
      <alignment horizontal="left"/>
    </xf>
    <xf numFmtId="0" fontId="4" fillId="38" borderId="0" xfId="79" applyFont="1" applyFill="1" applyBorder="1" applyAlignment="1">
      <alignment horizontal="center"/>
    </xf>
    <xf numFmtId="0" fontId="0" fillId="39" borderId="0" xfId="79" applyFont="1" applyFill="1" applyBorder="1" applyAlignment="1">
      <alignment horizontal="center"/>
    </xf>
    <xf numFmtId="164" fontId="0" fillId="34" borderId="0" xfId="0" applyNumberFormat="1" applyFill="1" applyBorder="1" applyAlignment="1">
      <alignment horizontal="center"/>
    </xf>
    <xf numFmtId="164" fontId="22" fillId="34" borderId="0" xfId="0" applyNumberFormat="1" applyFont="1" applyFill="1" applyBorder="1" applyAlignment="1">
      <alignment horizontal="center"/>
    </xf>
    <xf numFmtId="164" fontId="0" fillId="35" borderId="0" xfId="0" applyNumberFormat="1" applyFill="1" applyBorder="1" applyAlignment="1">
      <alignment horizontal="center"/>
    </xf>
    <xf numFmtId="0" fontId="0" fillId="38" borderId="0" xfId="0" applyFill="1" applyBorder="1" applyAlignment="1">
      <alignment horizontal="center"/>
    </xf>
    <xf numFmtId="0" fontId="0" fillId="40" borderId="0" xfId="0" applyFill="1" applyBorder="1" applyAlignment="1">
      <alignment horizontal="center"/>
    </xf>
    <xf numFmtId="1" fontId="21" fillId="38" borderId="0" xfId="79" applyNumberFormat="1" applyFont="1" applyFill="1" applyBorder="1" applyAlignment="1">
      <alignment horizontal="left"/>
    </xf>
    <xf numFmtId="164" fontId="4" fillId="38" borderId="0" xfId="79" applyNumberFormat="1" applyFont="1" applyFill="1" applyBorder="1" applyAlignment="1">
      <alignment horizontal="center"/>
    </xf>
    <xf numFmtId="164" fontId="0" fillId="39" borderId="0" xfId="79" applyNumberFormat="1" applyFont="1" applyFill="1" applyBorder="1" applyAlignment="1">
      <alignment horizontal="center"/>
    </xf>
    <xf numFmtId="164" fontId="0" fillId="38" borderId="0" xfId="0" applyNumberFormat="1" applyFill="1" applyBorder="1" applyAlignment="1">
      <alignment horizontal="center"/>
    </xf>
    <xf numFmtId="164" fontId="4" fillId="40" borderId="0" xfId="107" applyNumberFormat="1" applyFont="1" applyFill="1" applyBorder="1" applyAlignment="1">
      <alignment horizontal="center"/>
    </xf>
    <xf numFmtId="1" fontId="42" fillId="42" borderId="0" xfId="0" applyNumberFormat="1" applyFont="1" applyFill="1" applyBorder="1" applyAlignment="1"/>
    <xf numFmtId="164" fontId="21" fillId="42" borderId="0" xfId="0" applyNumberFormat="1" applyFont="1" applyFill="1" applyBorder="1" applyAlignment="1">
      <alignment horizontal="center"/>
    </xf>
    <xf numFmtId="164" fontId="21" fillId="37" borderId="0" xfId="0" applyNumberFormat="1" applyFont="1" applyFill="1" applyBorder="1" applyAlignment="1">
      <alignment horizontal="center"/>
    </xf>
    <xf numFmtId="1" fontId="42" fillId="42" borderId="0" xfId="79" applyNumberFormat="1" applyFont="1" applyFill="1" applyBorder="1" applyAlignment="1">
      <alignment horizontal="left"/>
    </xf>
    <xf numFmtId="164" fontId="21" fillId="42" borderId="0" xfId="79" applyNumberFormat="1" applyFont="1" applyFill="1" applyBorder="1" applyAlignment="1">
      <alignment horizontal="center"/>
    </xf>
    <xf numFmtId="1" fontId="42" fillId="38" borderId="0" xfId="0" applyNumberFormat="1" applyFont="1" applyFill="1" applyBorder="1" applyAlignment="1">
      <alignment horizontal="left"/>
    </xf>
    <xf numFmtId="164" fontId="0" fillId="38" borderId="0" xfId="0" applyNumberFormat="1" applyFont="1" applyFill="1" applyBorder="1" applyAlignment="1">
      <alignment horizontal="center"/>
    </xf>
    <xf numFmtId="0" fontId="44" fillId="42" borderId="0" xfId="0" applyFont="1" applyFill="1" applyBorder="1" applyAlignment="1">
      <alignment wrapText="1"/>
    </xf>
    <xf numFmtId="1" fontId="42" fillId="42" borderId="0" xfId="79" applyNumberFormat="1" applyFont="1" applyFill="1" applyBorder="1" applyAlignment="1"/>
    <xf numFmtId="1" fontId="19" fillId="33" borderId="0" xfId="0" applyNumberFormat="1" applyFont="1" applyFill="1" applyBorder="1" applyAlignment="1">
      <alignment horizontal="center"/>
    </xf>
    <xf numFmtId="164" fontId="19" fillId="33" borderId="0" xfId="0" applyNumberFormat="1" applyFont="1" applyFill="1" applyBorder="1" applyAlignment="1">
      <alignment horizontal="center"/>
    </xf>
    <xf numFmtId="164" fontId="43" fillId="42" borderId="0" xfId="0" applyNumberFormat="1" applyFont="1" applyFill="1" applyBorder="1" applyAlignment="1">
      <alignment horizontal="left"/>
    </xf>
    <xf numFmtId="164" fontId="19" fillId="42" borderId="0" xfId="0" applyNumberFormat="1" applyFont="1" applyFill="1" applyBorder="1" applyAlignment="1">
      <alignment horizontal="center"/>
    </xf>
    <xf numFmtId="164" fontId="43" fillId="42" borderId="0" xfId="0" applyNumberFormat="1" applyFont="1" applyFill="1" applyBorder="1" applyAlignment="1"/>
    <xf numFmtId="164" fontId="19" fillId="41" borderId="0" xfId="0" applyNumberFormat="1" applyFont="1" applyFill="1" applyBorder="1" applyAlignment="1">
      <alignment horizontal="center"/>
    </xf>
    <xf numFmtId="164" fontId="19" fillId="37" borderId="0" xfId="0" applyNumberFormat="1" applyFont="1" applyFill="1" applyBorder="1" applyAlignment="1">
      <alignment horizontal="center"/>
    </xf>
    <xf numFmtId="164" fontId="19" fillId="39" borderId="0" xfId="0" applyNumberFormat="1" applyFont="1" applyFill="1" applyBorder="1" applyAlignment="1">
      <alignment horizontal="center"/>
    </xf>
    <xf numFmtId="164" fontId="19" fillId="34" borderId="0" xfId="0" applyNumberFormat="1" applyFont="1" applyFill="1" applyBorder="1" applyAlignment="1">
      <alignment horizontal="center"/>
    </xf>
    <xf numFmtId="164" fontId="19" fillId="36" borderId="0" xfId="0" applyNumberFormat="1" applyFont="1" applyFill="1" applyBorder="1" applyAlignment="1">
      <alignment horizontal="center"/>
    </xf>
    <xf numFmtId="164" fontId="19" fillId="38" borderId="0" xfId="0" applyNumberFormat="1" applyFont="1" applyFill="1" applyBorder="1" applyAlignment="1">
      <alignment horizontal="center"/>
    </xf>
    <xf numFmtId="164" fontId="19" fillId="40" borderId="0" xfId="0" applyNumberFormat="1" applyFont="1" applyFill="1" applyBorder="1" applyAlignment="1">
      <alignment horizontal="center"/>
    </xf>
    <xf numFmtId="1" fontId="21" fillId="38" borderId="0" xfId="0" applyNumberFormat="1" applyFont="1" applyFill="1" applyBorder="1" applyAlignment="1">
      <alignment horizontal="left"/>
    </xf>
    <xf numFmtId="164" fontId="0" fillId="39" borderId="0" xfId="0" applyNumberFormat="1" applyFont="1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42" fillId="42" borderId="0" xfId="0" applyFont="1" applyFill="1" applyBorder="1" applyAlignment="1">
      <alignment horizontal="left"/>
    </xf>
    <xf numFmtId="0" fontId="21" fillId="42" borderId="0" xfId="0" applyFont="1" applyFill="1" applyBorder="1" applyAlignment="1">
      <alignment horizontal="center"/>
    </xf>
    <xf numFmtId="0" fontId="42" fillId="42" borderId="0" xfId="0" applyFont="1" applyFill="1" applyBorder="1" applyAlignment="1"/>
    <xf numFmtId="0" fontId="0" fillId="41" borderId="0" xfId="0" applyFill="1" applyBorder="1" applyAlignment="1">
      <alignment horizontal="center"/>
    </xf>
    <xf numFmtId="0" fontId="0" fillId="37" borderId="0" xfId="0" applyFill="1" applyBorder="1" applyAlignment="1">
      <alignment horizontal="center"/>
    </xf>
    <xf numFmtId="0" fontId="0" fillId="38" borderId="0" xfId="0" applyFont="1" applyFill="1" applyBorder="1" applyAlignment="1">
      <alignment horizontal="center"/>
    </xf>
    <xf numFmtId="0" fontId="0" fillId="39" borderId="0" xfId="0" applyFill="1" applyBorder="1" applyAlignment="1">
      <alignment horizontal="center"/>
    </xf>
    <xf numFmtId="0" fontId="0" fillId="34" borderId="0" xfId="0" applyFill="1" applyBorder="1" applyAlignment="1">
      <alignment horizontal="center"/>
    </xf>
    <xf numFmtId="0" fontId="0" fillId="34" borderId="0" xfId="0" applyFill="1" applyBorder="1"/>
    <xf numFmtId="0" fontId="0" fillId="35" borderId="0" xfId="0" applyFill="1" applyBorder="1"/>
    <xf numFmtId="1" fontId="4" fillId="33" borderId="0" xfId="49" applyNumberFormat="1" applyFont="1" applyFill="1" applyBorder="1" applyAlignment="1">
      <alignment horizontal="center"/>
    </xf>
    <xf numFmtId="164" fontId="4" fillId="33" borderId="0" xfId="49" applyNumberFormat="1" applyFont="1" applyFill="1" applyBorder="1" applyAlignment="1">
      <alignment horizontal="center"/>
    </xf>
    <xf numFmtId="164" fontId="4" fillId="35" borderId="0" xfId="79" applyNumberFormat="1" applyFont="1" applyFill="1" applyBorder="1" applyAlignment="1">
      <alignment horizontal="center"/>
    </xf>
    <xf numFmtId="0" fontId="0" fillId="35" borderId="0" xfId="0" applyFill="1" applyBorder="1" applyAlignment="1">
      <alignment horizontal="center"/>
    </xf>
    <xf numFmtId="164" fontId="4" fillId="38" borderId="0" xfId="93" applyNumberFormat="1" applyFont="1" applyFill="1" applyBorder="1" applyAlignment="1">
      <alignment horizontal="center"/>
    </xf>
    <xf numFmtId="164" fontId="4" fillId="38" borderId="0" xfId="107" applyNumberFormat="1" applyFont="1" applyFill="1" applyBorder="1" applyAlignment="1">
      <alignment horizontal="center"/>
    </xf>
    <xf numFmtId="164" fontId="21" fillId="37" borderId="0" xfId="79" applyNumberFormat="1" applyFont="1" applyFill="1" applyBorder="1" applyAlignment="1">
      <alignment horizontal="center"/>
    </xf>
    <xf numFmtId="164" fontId="4" fillId="34" borderId="0" xfId="79" applyNumberFormat="1" applyFont="1" applyFill="1" applyBorder="1" applyAlignment="1">
      <alignment horizontal="center"/>
    </xf>
    <xf numFmtId="164" fontId="4" fillId="38" borderId="14" xfId="79" applyNumberFormat="1" applyFont="1" applyFill="1" applyBorder="1" applyAlignment="1">
      <alignment horizontal="center"/>
    </xf>
    <xf numFmtId="0" fontId="0" fillId="39" borderId="14" xfId="79" applyFont="1" applyFill="1" applyBorder="1" applyAlignment="1">
      <alignment horizontal="center"/>
    </xf>
    <xf numFmtId="164" fontId="0" fillId="42" borderId="14" xfId="0" applyNumberFormat="1" applyFill="1" applyBorder="1" applyAlignment="1">
      <alignment horizontal="center"/>
    </xf>
    <xf numFmtId="1" fontId="21" fillId="38" borderId="14" xfId="79" applyNumberFormat="1" applyFont="1" applyFill="1" applyBorder="1" applyAlignment="1">
      <alignment horizontal="left"/>
    </xf>
    <xf numFmtId="1" fontId="0" fillId="42" borderId="14" xfId="0" applyNumberFormat="1" applyFill="1" applyBorder="1" applyAlignment="1"/>
    <xf numFmtId="0" fontId="19" fillId="36" borderId="10" xfId="0" applyFont="1" applyFill="1" applyBorder="1"/>
    <xf numFmtId="164" fontId="4" fillId="38" borderId="10" xfId="203" applyNumberFormat="1" applyFont="1" applyFill="1" applyBorder="1" applyAlignment="1">
      <alignment horizontal="center"/>
    </xf>
    <xf numFmtId="164" fontId="21" fillId="42" borderId="10" xfId="189" applyNumberFormat="1" applyFont="1" applyFill="1" applyBorder="1" applyAlignment="1">
      <alignment horizontal="center"/>
    </xf>
    <xf numFmtId="1" fontId="42" fillId="42" borderId="10" xfId="189" applyNumberFormat="1" applyFont="1" applyFill="1" applyBorder="1" applyAlignment="1">
      <alignment horizontal="left"/>
    </xf>
    <xf numFmtId="164" fontId="4" fillId="34" borderId="10" xfId="189" applyNumberFormat="1" applyFont="1" applyFill="1" applyBorder="1" applyAlignment="1">
      <alignment horizontal="center"/>
    </xf>
    <xf numFmtId="1" fontId="42" fillId="42" borderId="12" xfId="189" applyNumberFormat="1" applyFont="1" applyFill="1" applyBorder="1" applyAlignment="1"/>
    <xf numFmtId="164" fontId="4" fillId="33" borderId="10" xfId="168" applyNumberFormat="1" applyFont="1" applyFill="1" applyBorder="1" applyAlignment="1">
      <alignment horizontal="center"/>
    </xf>
    <xf numFmtId="1" fontId="4" fillId="33" borderId="10" xfId="168" applyNumberFormat="1" applyFont="1" applyFill="1" applyBorder="1" applyAlignment="1">
      <alignment horizontal="center"/>
    </xf>
    <xf numFmtId="164" fontId="4" fillId="35" borderId="10" xfId="189" applyNumberFormat="1" applyFont="1" applyFill="1" applyBorder="1" applyAlignment="1">
      <alignment horizontal="center"/>
    </xf>
    <xf numFmtId="0" fontId="0" fillId="39" borderId="10" xfId="189" applyFont="1" applyFill="1" applyBorder="1" applyAlignment="1">
      <alignment horizontal="center"/>
    </xf>
    <xf numFmtId="0" fontId="4" fillId="38" borderId="10" xfId="189" applyFont="1" applyFill="1" applyBorder="1" applyAlignment="1">
      <alignment horizontal="center"/>
    </xf>
    <xf numFmtId="0" fontId="21" fillId="38" borderId="10" xfId="189" applyFont="1" applyFill="1" applyBorder="1" applyAlignment="1">
      <alignment horizontal="left"/>
    </xf>
    <xf numFmtId="164" fontId="0" fillId="39" borderId="10" xfId="189" applyNumberFormat="1" applyFont="1" applyFill="1" applyBorder="1" applyAlignment="1">
      <alignment horizontal="center"/>
    </xf>
    <xf numFmtId="164" fontId="4" fillId="38" borderId="10" xfId="189" applyNumberFormat="1" applyFont="1" applyFill="1" applyBorder="1" applyAlignment="1">
      <alignment horizontal="center"/>
    </xf>
    <xf numFmtId="1" fontId="21" fillId="38" borderId="10" xfId="189" applyNumberFormat="1" applyFont="1" applyFill="1" applyBorder="1" applyAlignment="1">
      <alignment horizontal="left"/>
    </xf>
    <xf numFmtId="164" fontId="4" fillId="38" borderId="16" xfId="203" applyNumberFormat="1" applyFont="1" applyFill="1" applyBorder="1" applyAlignment="1">
      <alignment horizontal="center"/>
    </xf>
    <xf numFmtId="164" fontId="4" fillId="33" borderId="16" xfId="168" applyNumberFormat="1" applyFont="1" applyFill="1" applyBorder="1" applyAlignment="1">
      <alignment horizontal="center"/>
    </xf>
    <xf numFmtId="1" fontId="4" fillId="33" borderId="16" xfId="168" applyNumberFormat="1" applyFont="1" applyFill="1" applyBorder="1" applyAlignment="1">
      <alignment horizontal="center"/>
    </xf>
    <xf numFmtId="164" fontId="4" fillId="38" borderId="0" xfId="203" applyNumberFormat="1" applyFont="1" applyFill="1" applyBorder="1" applyAlignment="1">
      <alignment horizontal="center"/>
    </xf>
    <xf numFmtId="164" fontId="4" fillId="35" borderId="0" xfId="189" applyNumberFormat="1" applyFont="1" applyFill="1" applyBorder="1" applyAlignment="1">
      <alignment horizontal="center"/>
    </xf>
    <xf numFmtId="164" fontId="0" fillId="39" borderId="0" xfId="189" applyNumberFormat="1" applyFont="1" applyFill="1" applyBorder="1" applyAlignment="1">
      <alignment horizontal="center"/>
    </xf>
    <xf numFmtId="164" fontId="4" fillId="38" borderId="0" xfId="189" applyNumberFormat="1" applyFont="1" applyFill="1" applyBorder="1" applyAlignment="1">
      <alignment horizontal="center"/>
    </xf>
    <xf numFmtId="1" fontId="21" fillId="38" borderId="0" xfId="189" applyNumberFormat="1" applyFont="1" applyFill="1" applyBorder="1" applyAlignment="1">
      <alignment horizontal="left"/>
    </xf>
    <xf numFmtId="164" fontId="21" fillId="42" borderId="0" xfId="189" applyNumberFormat="1" applyFont="1" applyFill="1" applyBorder="1" applyAlignment="1">
      <alignment horizontal="center"/>
    </xf>
    <xf numFmtId="1" fontId="42" fillId="42" borderId="0" xfId="189" applyNumberFormat="1" applyFont="1" applyFill="1" applyBorder="1" applyAlignment="1">
      <alignment horizontal="left"/>
    </xf>
    <xf numFmtId="164" fontId="4" fillId="33" borderId="0" xfId="168" applyNumberFormat="1" applyFont="1" applyFill="1" applyBorder="1" applyAlignment="1">
      <alignment horizontal="center"/>
    </xf>
    <xf numFmtId="1" fontId="4" fillId="33" borderId="0" xfId="168" applyNumberFormat="1" applyFont="1" applyFill="1" applyBorder="1" applyAlignment="1">
      <alignment horizontal="center"/>
    </xf>
    <xf numFmtId="0" fontId="0" fillId="39" borderId="0" xfId="189" applyFont="1" applyFill="1" applyBorder="1" applyAlignment="1">
      <alignment horizontal="center"/>
    </xf>
    <xf numFmtId="0" fontId="4" fillId="38" borderId="0" xfId="189" applyFont="1" applyFill="1" applyBorder="1" applyAlignment="1">
      <alignment horizontal="center"/>
    </xf>
    <xf numFmtId="0" fontId="21" fillId="38" borderId="0" xfId="189" applyFont="1" applyFill="1" applyBorder="1" applyAlignment="1">
      <alignment horizontal="left"/>
    </xf>
    <xf numFmtId="164" fontId="21" fillId="37" borderId="0" xfId="189" applyNumberFormat="1" applyFont="1" applyFill="1" applyBorder="1" applyAlignment="1">
      <alignment horizontal="center"/>
    </xf>
    <xf numFmtId="1" fontId="42" fillId="42" borderId="0" xfId="189" applyNumberFormat="1" applyFont="1" applyFill="1" applyBorder="1" applyAlignment="1"/>
    <xf numFmtId="164" fontId="4" fillId="34" borderId="0" xfId="189" applyNumberFormat="1" applyFont="1" applyFill="1" applyBorder="1" applyAlignment="1">
      <alignment horizontal="center"/>
    </xf>
    <xf numFmtId="0" fontId="0" fillId="39" borderId="14" xfId="189" applyFont="1" applyFill="1" applyBorder="1" applyAlignment="1">
      <alignment horizontal="center"/>
    </xf>
    <xf numFmtId="164" fontId="4" fillId="38" borderId="14" xfId="189" applyNumberFormat="1" applyFont="1" applyFill="1" applyBorder="1" applyAlignment="1">
      <alignment horizontal="center"/>
    </xf>
    <xf numFmtId="1" fontId="21" fillId="38" borderId="14" xfId="189" applyNumberFormat="1" applyFont="1" applyFill="1" applyBorder="1" applyAlignment="1">
      <alignment horizontal="left"/>
    </xf>
    <xf numFmtId="164" fontId="19" fillId="0" borderId="0" xfId="168" applyNumberFormat="1" applyFont="1" applyFill="1" applyBorder="1" applyAlignment="1">
      <alignment horizontal="center"/>
    </xf>
    <xf numFmtId="164" fontId="19" fillId="42" borderId="10" xfId="168" applyNumberFormat="1" applyFont="1" applyFill="1" applyBorder="1" applyAlignment="1">
      <alignment horizontal="center"/>
    </xf>
    <xf numFmtId="164" fontId="43" fillId="42" borderId="12" xfId="168" applyNumberFormat="1" applyFont="1" applyFill="1" applyBorder="1" applyAlignment="1"/>
    <xf numFmtId="1" fontId="42" fillId="38" borderId="10" xfId="189" applyNumberFormat="1" applyFont="1" applyFill="1" applyBorder="1" applyAlignment="1">
      <alignment horizontal="left"/>
    </xf>
    <xf numFmtId="0" fontId="19" fillId="0" borderId="10" xfId="0" applyFont="1" applyFill="1" applyBorder="1"/>
    <xf numFmtId="0" fontId="0" fillId="0" borderId="0" xfId="0"/>
    <xf numFmtId="0" fontId="19" fillId="43" borderId="0" xfId="0" applyFont="1" applyFill="1" applyAlignment="1">
      <alignment horizontal="center"/>
    </xf>
    <xf numFmtId="0" fontId="21" fillId="42" borderId="10" xfId="0" applyFont="1" applyFill="1" applyBorder="1" applyAlignment="1">
      <alignment horizontal="left"/>
    </xf>
    <xf numFmtId="1" fontId="21" fillId="42" borderId="10" xfId="0" applyNumberFormat="1" applyFont="1" applyFill="1" applyBorder="1" applyAlignment="1"/>
    <xf numFmtId="1" fontId="21" fillId="42" borderId="10" xfId="0" applyNumberFormat="1" applyFont="1" applyFill="1" applyBorder="1" applyAlignment="1">
      <alignment horizontal="left"/>
    </xf>
    <xf numFmtId="1" fontId="21" fillId="42" borderId="10" xfId="79" applyNumberFormat="1" applyFont="1" applyFill="1" applyBorder="1" applyAlignment="1">
      <alignment horizontal="left"/>
    </xf>
    <xf numFmtId="1" fontId="21" fillId="42" borderId="10" xfId="0" applyNumberFormat="1" applyFont="1" applyFill="1" applyBorder="1"/>
    <xf numFmtId="1" fontId="28" fillId="42" borderId="10" xfId="0" applyNumberFormat="1" applyFont="1" applyFill="1" applyBorder="1" applyAlignment="1"/>
    <xf numFmtId="0" fontId="0" fillId="0" borderId="0" xfId="0"/>
    <xf numFmtId="164" fontId="19" fillId="43" borderId="0" xfId="0" applyNumberFormat="1" applyFont="1" applyFill="1" applyAlignment="1">
      <alignment horizontal="center"/>
    </xf>
    <xf numFmtId="164" fontId="19" fillId="43" borderId="0" xfId="0" applyNumberFormat="1" applyFont="1" applyFill="1" applyBorder="1" applyAlignment="1">
      <alignment horizontal="center"/>
    </xf>
    <xf numFmtId="164" fontId="21" fillId="38" borderId="10" xfId="0" applyNumberFormat="1" applyFont="1" applyFill="1" applyBorder="1" applyAlignment="1">
      <alignment horizontal="left"/>
    </xf>
    <xf numFmtId="0" fontId="27" fillId="34" borderId="10" xfId="0" applyFont="1" applyFill="1" applyBorder="1" applyAlignment="1">
      <alignment horizontal="center" vertical="center" wrapText="1"/>
    </xf>
    <xf numFmtId="0" fontId="11" fillId="4" borderId="0" xfId="8"/>
    <xf numFmtId="0" fontId="9" fillId="2" borderId="0" xfId="6" applyBorder="1"/>
    <xf numFmtId="0" fontId="0" fillId="33" borderId="14" xfId="0" applyFill="1" applyBorder="1" applyAlignment="1">
      <alignment horizontal="center"/>
    </xf>
    <xf numFmtId="0" fontId="42" fillId="42" borderId="14" xfId="0" applyFont="1" applyFill="1" applyBorder="1" applyAlignment="1">
      <alignment horizontal="left"/>
    </xf>
    <xf numFmtId="0" fontId="21" fillId="42" borderId="14" xfId="0" applyFont="1" applyFill="1" applyBorder="1" applyAlignment="1">
      <alignment horizontal="center"/>
    </xf>
    <xf numFmtId="0" fontId="42" fillId="42" borderId="15" xfId="0" applyFont="1" applyFill="1" applyBorder="1" applyAlignment="1"/>
    <xf numFmtId="0" fontId="0" fillId="41" borderId="14" xfId="0" applyFill="1" applyBorder="1" applyAlignment="1">
      <alignment horizontal="center"/>
    </xf>
    <xf numFmtId="0" fontId="0" fillId="37" borderId="14" xfId="0" applyFill="1" applyBorder="1" applyAlignment="1">
      <alignment horizontal="center"/>
    </xf>
    <xf numFmtId="0" fontId="0" fillId="38" borderId="14" xfId="0" applyFont="1" applyFill="1" applyBorder="1" applyAlignment="1">
      <alignment horizontal="left"/>
    </xf>
    <xf numFmtId="0" fontId="0" fillId="38" borderId="14" xfId="0" applyFont="1" applyFill="1" applyBorder="1" applyAlignment="1">
      <alignment horizontal="center"/>
    </xf>
    <xf numFmtId="0" fontId="0" fillId="39" borderId="14" xfId="0" applyFill="1" applyBorder="1" applyAlignment="1">
      <alignment horizontal="center"/>
    </xf>
    <xf numFmtId="0" fontId="0" fillId="35" borderId="14" xfId="0" applyFill="1" applyBorder="1"/>
    <xf numFmtId="1" fontId="44" fillId="42" borderId="10" xfId="0" applyNumberFormat="1" applyFont="1" applyFill="1" applyBorder="1" applyAlignment="1">
      <alignment wrapText="1"/>
    </xf>
    <xf numFmtId="0" fontId="44" fillId="42" borderId="10" xfId="0" applyFont="1" applyFill="1" applyBorder="1" applyAlignment="1">
      <alignment wrapText="1"/>
    </xf>
    <xf numFmtId="1" fontId="42" fillId="42" borderId="10" xfId="79" applyNumberFormat="1" applyFont="1" applyFill="1" applyBorder="1" applyAlignment="1"/>
    <xf numFmtId="1" fontId="0" fillId="33" borderId="10" xfId="0" applyNumberFormat="1" applyFont="1" applyFill="1" applyBorder="1" applyAlignment="1">
      <alignment horizontal="center"/>
    </xf>
    <xf numFmtId="164" fontId="0" fillId="33" borderId="10" xfId="0" applyNumberFormat="1" applyFont="1" applyFill="1" applyBorder="1" applyAlignment="1">
      <alignment horizontal="center"/>
    </xf>
    <xf numFmtId="164" fontId="42" fillId="42" borderId="10" xfId="0" applyNumberFormat="1" applyFont="1" applyFill="1" applyBorder="1" applyAlignment="1">
      <alignment horizontal="left"/>
    </xf>
    <xf numFmtId="164" fontId="0" fillId="42" borderId="10" xfId="0" applyNumberFormat="1" applyFont="1" applyFill="1" applyBorder="1" applyAlignment="1">
      <alignment horizontal="center"/>
    </xf>
    <xf numFmtId="164" fontId="42" fillId="42" borderId="10" xfId="0" applyNumberFormat="1" applyFont="1" applyFill="1" applyBorder="1" applyAlignment="1"/>
    <xf numFmtId="164" fontId="0" fillId="41" borderId="10" xfId="0" applyNumberFormat="1" applyFont="1" applyFill="1" applyBorder="1" applyAlignment="1">
      <alignment horizontal="center"/>
    </xf>
    <xf numFmtId="164" fontId="0" fillId="37" borderId="10" xfId="0" applyNumberFormat="1" applyFont="1" applyFill="1" applyBorder="1" applyAlignment="1">
      <alignment horizontal="center"/>
    </xf>
    <xf numFmtId="164" fontId="0" fillId="34" borderId="10" xfId="0" applyNumberFormat="1" applyFont="1" applyFill="1" applyBorder="1" applyAlignment="1">
      <alignment horizontal="center"/>
    </xf>
    <xf numFmtId="164" fontId="0" fillId="35" borderId="10" xfId="0" applyNumberFormat="1" applyFon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0" fontId="25" fillId="33" borderId="11" xfId="0" applyFont="1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23" fillId="4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0" fillId="38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164" fontId="0" fillId="40" borderId="14" xfId="0" applyNumberFormat="1" applyFill="1" applyBorder="1" applyAlignment="1">
      <alignment horizontal="center"/>
    </xf>
    <xf numFmtId="164" fontId="0" fillId="40" borderId="10" xfId="0" applyNumberFormat="1" applyFont="1" applyFill="1" applyBorder="1" applyAlignment="1">
      <alignment horizontal="center"/>
    </xf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H326"/>
  <sheetViews>
    <sheetView workbookViewId="0">
      <selection activeCell="E115" sqref="E115"/>
    </sheetView>
  </sheetViews>
  <sheetFormatPr defaultRowHeight="14.4" x14ac:dyDescent="0.3"/>
  <cols>
    <col min="1" max="3" width="9.109375" style="15" customWidth="1"/>
    <col min="4" max="4" width="8.88671875" style="15"/>
    <col min="5" max="5" width="16" style="86" customWidth="1"/>
    <col min="6" max="6" width="9.109375" style="53" customWidth="1"/>
    <col min="7" max="7" width="14.109375" style="142" customWidth="1"/>
    <col min="8" max="8" width="9.109375" style="53" customWidth="1"/>
    <col min="9" max="9" width="9" style="99" customWidth="1"/>
    <col min="10" max="10" width="9.109375" style="56" customWidth="1"/>
    <col min="11" max="11" width="17" style="157" customWidth="1"/>
    <col min="12" max="12" width="9.109375" style="93" customWidth="1"/>
    <col min="13" max="13" width="9.109375" style="120" customWidth="1"/>
    <col min="14" max="14" width="9.109375" style="10" customWidth="1"/>
    <col min="15" max="15" width="12.109375" style="121" customWidth="1"/>
    <col min="16" max="16" width="9.109375" style="95" customWidth="1"/>
    <col min="17" max="19" width="9.109375" style="7" customWidth="1"/>
    <col min="20" max="20" width="9.109375" style="102" customWidth="1"/>
    <col min="21" max="21" width="9.109375" style="17" customWidth="1"/>
    <col min="22" max="16384" width="8.88671875" style="161"/>
  </cols>
  <sheetData>
    <row r="1" spans="1:29" ht="40.799999999999997" x14ac:dyDescent="0.3">
      <c r="A1" s="339" t="s">
        <v>36</v>
      </c>
      <c r="B1" s="340"/>
      <c r="C1" s="340"/>
      <c r="D1" s="341"/>
      <c r="E1" s="342" t="s">
        <v>26</v>
      </c>
      <c r="F1" s="343"/>
      <c r="G1" s="343"/>
      <c r="H1" s="343"/>
      <c r="I1" s="41" t="s">
        <v>34</v>
      </c>
      <c r="J1" s="42" t="s">
        <v>33</v>
      </c>
      <c r="K1" s="346" t="s">
        <v>27</v>
      </c>
      <c r="L1" s="346"/>
      <c r="M1" s="31" t="s">
        <v>28</v>
      </c>
      <c r="N1" s="347" t="s">
        <v>29</v>
      </c>
      <c r="O1" s="347"/>
      <c r="P1" s="348" t="s">
        <v>30</v>
      </c>
      <c r="Q1" s="344" t="s">
        <v>37</v>
      </c>
      <c r="R1" s="345"/>
      <c r="S1" s="345"/>
      <c r="T1" s="104" t="s">
        <v>41</v>
      </c>
      <c r="U1" s="108"/>
    </row>
    <row r="2" spans="1:29" ht="28.8" x14ac:dyDescent="0.3">
      <c r="A2" s="4" t="s">
        <v>7</v>
      </c>
      <c r="B2" s="3" t="s">
        <v>0</v>
      </c>
      <c r="C2" s="3" t="s">
        <v>1</v>
      </c>
      <c r="D2" s="6" t="s">
        <v>8</v>
      </c>
      <c r="E2" s="83" t="s">
        <v>11</v>
      </c>
      <c r="F2" s="50" t="s">
        <v>10</v>
      </c>
      <c r="G2" s="145" t="s">
        <v>12</v>
      </c>
      <c r="H2" s="50" t="s">
        <v>17</v>
      </c>
      <c r="I2" s="39" t="s">
        <v>32</v>
      </c>
      <c r="J2" s="38" t="s">
        <v>35</v>
      </c>
      <c r="K2" s="155" t="s">
        <v>9</v>
      </c>
      <c r="L2" s="154" t="s">
        <v>13</v>
      </c>
      <c r="M2" s="32" t="s">
        <v>14</v>
      </c>
      <c r="N2" s="22" t="s">
        <v>15</v>
      </c>
      <c r="O2" s="163" t="s">
        <v>16</v>
      </c>
      <c r="P2" s="348"/>
      <c r="Q2" s="127" t="s">
        <v>38</v>
      </c>
      <c r="R2" s="127" t="s">
        <v>39</v>
      </c>
      <c r="S2" s="127" t="s">
        <v>40</v>
      </c>
      <c r="T2" s="105" t="s">
        <v>42</v>
      </c>
      <c r="U2" s="109" t="s">
        <v>43</v>
      </c>
    </row>
    <row r="3" spans="1:29" x14ac:dyDescent="0.3">
      <c r="A3" s="2">
        <v>9310</v>
      </c>
      <c r="B3" s="2" t="s">
        <v>18</v>
      </c>
      <c r="C3" s="2" t="s">
        <v>3</v>
      </c>
      <c r="D3" s="75">
        <v>31.5642957393</v>
      </c>
      <c r="G3" s="265"/>
      <c r="H3" s="262"/>
      <c r="I3" s="73"/>
      <c r="J3" s="44"/>
      <c r="K3" s="271" t="s">
        <v>70</v>
      </c>
      <c r="L3" s="270">
        <v>31.6</v>
      </c>
      <c r="M3" s="269">
        <v>0</v>
      </c>
      <c r="N3" s="5">
        <v>0</v>
      </c>
      <c r="O3" s="5">
        <f t="shared" ref="O3:O16" si="0">D3-N3</f>
        <v>31.5642957393</v>
      </c>
      <c r="P3" s="23">
        <v>0</v>
      </c>
      <c r="Q3" s="9">
        <v>0</v>
      </c>
      <c r="R3" s="9">
        <v>0</v>
      </c>
      <c r="S3" s="9">
        <v>0</v>
      </c>
      <c r="T3" s="37">
        <v>0</v>
      </c>
      <c r="U3" s="100">
        <f t="shared" ref="U3:U16" si="1">D3-(Q3+R3+S3+T3)</f>
        <v>31.5642957393</v>
      </c>
      <c r="V3" s="112"/>
      <c r="W3" s="112"/>
      <c r="X3" s="112"/>
      <c r="Y3" s="112"/>
      <c r="Z3" s="112"/>
      <c r="AA3" s="112"/>
      <c r="AB3" s="112"/>
      <c r="AC3" s="112"/>
    </row>
    <row r="4" spans="1:29" x14ac:dyDescent="0.3">
      <c r="A4" s="2">
        <v>9311</v>
      </c>
      <c r="B4" s="2" t="s">
        <v>18</v>
      </c>
      <c r="C4" s="2" t="s">
        <v>3</v>
      </c>
      <c r="D4" s="75">
        <v>27.302348826500001</v>
      </c>
      <c r="E4" s="148" t="s">
        <v>54</v>
      </c>
      <c r="F4" s="82">
        <v>27.302348826500001</v>
      </c>
      <c r="G4" s="144"/>
      <c r="H4" s="111"/>
      <c r="I4" s="73">
        <v>1.6</v>
      </c>
      <c r="J4" s="44"/>
      <c r="K4" s="271"/>
      <c r="L4" s="270"/>
      <c r="M4" s="269">
        <v>0</v>
      </c>
      <c r="N4" s="5">
        <v>27.302348826500001</v>
      </c>
      <c r="O4" s="5">
        <f t="shared" si="0"/>
        <v>0</v>
      </c>
      <c r="P4" s="23">
        <v>27.302348826500001</v>
      </c>
      <c r="Q4" s="9">
        <v>24.103131754700001</v>
      </c>
      <c r="R4" s="9">
        <v>3.1992170717500001</v>
      </c>
      <c r="S4" s="9">
        <v>0</v>
      </c>
      <c r="T4" s="37">
        <v>0</v>
      </c>
      <c r="U4" s="100">
        <f t="shared" si="1"/>
        <v>5.000089231543825E-11</v>
      </c>
      <c r="V4" s="112"/>
      <c r="W4" s="112"/>
      <c r="X4" s="112"/>
      <c r="Y4" s="112"/>
      <c r="Z4" s="112"/>
      <c r="AA4" s="112"/>
      <c r="AB4" s="112"/>
      <c r="AC4" s="112"/>
    </row>
    <row r="5" spans="1:29" x14ac:dyDescent="0.3">
      <c r="A5" s="2">
        <v>9313</v>
      </c>
      <c r="B5" s="2" t="s">
        <v>18</v>
      </c>
      <c r="C5" s="2" t="s">
        <v>3</v>
      </c>
      <c r="D5" s="75">
        <v>17.583738649299999</v>
      </c>
      <c r="E5" s="148" t="s">
        <v>44</v>
      </c>
      <c r="F5" s="82">
        <v>17.583738649299999</v>
      </c>
      <c r="G5" s="143"/>
      <c r="H5" s="82"/>
      <c r="I5" s="73"/>
      <c r="J5" s="44"/>
      <c r="K5" s="271"/>
      <c r="L5" s="270"/>
      <c r="M5" s="269">
        <v>0</v>
      </c>
      <c r="N5" s="5">
        <v>5.9730024206900003</v>
      </c>
      <c r="O5" s="5">
        <f t="shared" si="0"/>
        <v>11.610736228609998</v>
      </c>
      <c r="P5" s="23">
        <v>5.9730024206900003</v>
      </c>
      <c r="Q5" s="9">
        <v>11.780411021700001</v>
      </c>
      <c r="R5" s="9">
        <v>0</v>
      </c>
      <c r="S5" s="9">
        <v>0</v>
      </c>
      <c r="T5" s="37">
        <v>0</v>
      </c>
      <c r="U5" s="100">
        <f t="shared" si="1"/>
        <v>5.8033276275999981</v>
      </c>
      <c r="V5" s="112"/>
      <c r="W5" s="112"/>
      <c r="X5" s="112"/>
      <c r="Y5" s="112"/>
      <c r="Z5" s="112"/>
      <c r="AA5" s="112"/>
      <c r="AB5" s="112"/>
      <c r="AC5" s="112"/>
    </row>
    <row r="6" spans="1:29" x14ac:dyDescent="0.3">
      <c r="A6" s="2">
        <v>9314</v>
      </c>
      <c r="B6" s="2" t="s">
        <v>18</v>
      </c>
      <c r="C6" s="2" t="s">
        <v>3</v>
      </c>
      <c r="D6" s="75">
        <v>11.043841392199999</v>
      </c>
      <c r="E6" s="148" t="s">
        <v>54</v>
      </c>
      <c r="F6" s="82">
        <v>11.043841392199999</v>
      </c>
      <c r="G6" s="144"/>
      <c r="H6" s="111"/>
      <c r="I6" s="73">
        <v>1.3</v>
      </c>
      <c r="J6" s="44"/>
      <c r="K6" s="271"/>
      <c r="L6" s="270"/>
      <c r="M6" s="269">
        <v>0</v>
      </c>
      <c r="N6" s="5">
        <v>11.043841392199999</v>
      </c>
      <c r="O6" s="5">
        <f t="shared" si="0"/>
        <v>0</v>
      </c>
      <c r="P6" s="23">
        <v>11.043841392199999</v>
      </c>
      <c r="Q6" s="9">
        <v>0</v>
      </c>
      <c r="R6" s="9">
        <v>0</v>
      </c>
      <c r="S6" s="9">
        <v>9.7340836151500003</v>
      </c>
      <c r="T6" s="37">
        <v>0</v>
      </c>
      <c r="U6" s="100">
        <f t="shared" si="1"/>
        <v>1.3097577770499989</v>
      </c>
      <c r="V6" s="112"/>
      <c r="W6" s="112"/>
      <c r="X6" s="112"/>
      <c r="Y6" s="112"/>
      <c r="Z6" s="112"/>
      <c r="AA6" s="112"/>
      <c r="AB6" s="112"/>
      <c r="AC6" s="112"/>
    </row>
    <row r="7" spans="1:29" x14ac:dyDescent="0.3">
      <c r="A7" s="2">
        <v>9315</v>
      </c>
      <c r="B7" s="2" t="s">
        <v>18</v>
      </c>
      <c r="C7" s="2" t="s">
        <v>3</v>
      </c>
      <c r="D7" s="75">
        <v>7.0793047332199999</v>
      </c>
      <c r="E7" s="148" t="s">
        <v>54</v>
      </c>
      <c r="F7" s="82">
        <v>7.0793047332199999</v>
      </c>
      <c r="G7" s="144"/>
      <c r="H7" s="111"/>
      <c r="I7" s="73"/>
      <c r="J7" s="44"/>
      <c r="K7" s="88"/>
      <c r="L7" s="90"/>
      <c r="M7" s="269">
        <v>0</v>
      </c>
      <c r="N7" s="5">
        <v>6.88557819665</v>
      </c>
      <c r="O7" s="5">
        <f t="shared" si="0"/>
        <v>0.19372653656999983</v>
      </c>
      <c r="P7" s="23">
        <v>6.88557819665</v>
      </c>
      <c r="Q7" s="9">
        <v>0</v>
      </c>
      <c r="R7" s="9">
        <v>0</v>
      </c>
      <c r="S7" s="9">
        <v>7.0793047332199999</v>
      </c>
      <c r="T7" s="37">
        <v>0</v>
      </c>
      <c r="U7" s="100">
        <f t="shared" si="1"/>
        <v>0</v>
      </c>
      <c r="V7" s="112"/>
      <c r="W7" s="112"/>
      <c r="X7" s="112"/>
      <c r="Y7" s="112"/>
      <c r="Z7" s="112"/>
      <c r="AA7" s="112"/>
      <c r="AB7" s="112"/>
      <c r="AC7" s="112"/>
    </row>
    <row r="8" spans="1:29" x14ac:dyDescent="0.3">
      <c r="A8" s="2">
        <v>10475</v>
      </c>
      <c r="B8" s="2" t="s">
        <v>18</v>
      </c>
      <c r="C8" s="2" t="s">
        <v>6</v>
      </c>
      <c r="D8" s="75">
        <v>6.8527522806599999</v>
      </c>
      <c r="E8" s="148" t="s">
        <v>54</v>
      </c>
      <c r="F8" s="82">
        <v>6.8527522806599999</v>
      </c>
      <c r="G8" s="143"/>
      <c r="H8" s="82"/>
      <c r="I8" s="73"/>
      <c r="J8" s="44"/>
      <c r="K8" s="271"/>
      <c r="L8" s="270"/>
      <c r="M8" s="269">
        <v>0</v>
      </c>
      <c r="N8" s="5">
        <v>0</v>
      </c>
      <c r="O8" s="5">
        <f t="shared" si="0"/>
        <v>6.8527522806599999</v>
      </c>
      <c r="P8" s="23">
        <v>0</v>
      </c>
      <c r="Q8" s="9">
        <v>6.8457739739300001</v>
      </c>
      <c r="R8" s="9">
        <v>0</v>
      </c>
      <c r="S8" s="9">
        <v>0</v>
      </c>
      <c r="T8" s="37">
        <v>0</v>
      </c>
      <c r="U8" s="100">
        <f t="shared" si="1"/>
        <v>6.9783067299997725E-3</v>
      </c>
      <c r="V8" s="112"/>
      <c r="W8" s="112"/>
      <c r="X8" s="112"/>
      <c r="Y8" s="112"/>
      <c r="Z8" s="112"/>
      <c r="AA8" s="112"/>
      <c r="AB8" s="112"/>
      <c r="AC8" s="112"/>
    </row>
    <row r="9" spans="1:29" x14ac:dyDescent="0.3">
      <c r="A9" s="2">
        <v>10476</v>
      </c>
      <c r="B9" s="2" t="s">
        <v>18</v>
      </c>
      <c r="C9" s="2" t="s">
        <v>6</v>
      </c>
      <c r="D9" s="75">
        <v>13.342180582299999</v>
      </c>
      <c r="E9" s="148" t="s">
        <v>44</v>
      </c>
      <c r="F9" s="82">
        <v>13.342180582299999</v>
      </c>
      <c r="G9" s="265"/>
      <c r="H9" s="262"/>
      <c r="I9" s="73">
        <v>1.9</v>
      </c>
      <c r="J9" s="44"/>
      <c r="K9" s="89"/>
      <c r="L9" s="90"/>
      <c r="M9" s="269">
        <v>0</v>
      </c>
      <c r="N9" s="5">
        <v>3.51871224942</v>
      </c>
      <c r="O9" s="5">
        <f t="shared" si="0"/>
        <v>9.8234683328799992</v>
      </c>
      <c r="P9" s="23">
        <v>3.51871224942</v>
      </c>
      <c r="Q9" s="9">
        <v>9.1160991201599995</v>
      </c>
      <c r="R9" s="9">
        <v>3.9600053923699998</v>
      </c>
      <c r="S9" s="9">
        <v>0</v>
      </c>
      <c r="T9" s="37">
        <v>0</v>
      </c>
      <c r="U9" s="100">
        <f t="shared" si="1"/>
        <v>0.26607606976999953</v>
      </c>
      <c r="V9" s="112"/>
      <c r="W9" s="112"/>
      <c r="X9" s="112"/>
      <c r="Y9" s="112"/>
      <c r="Z9" s="112"/>
      <c r="AA9" s="112"/>
      <c r="AB9" s="112"/>
      <c r="AC9" s="112"/>
    </row>
    <row r="10" spans="1:29" x14ac:dyDescent="0.3">
      <c r="A10" s="2">
        <v>10477</v>
      </c>
      <c r="B10" s="2" t="s">
        <v>18</v>
      </c>
      <c r="C10" s="2" t="s">
        <v>6</v>
      </c>
      <c r="D10" s="75">
        <v>7.7946644469599997</v>
      </c>
      <c r="E10" s="148" t="s">
        <v>54</v>
      </c>
      <c r="F10" s="82">
        <v>7.7946644469599997</v>
      </c>
      <c r="G10" s="144"/>
      <c r="H10" s="111"/>
      <c r="I10" s="73">
        <v>2.5</v>
      </c>
      <c r="J10" s="44"/>
      <c r="K10" s="89"/>
      <c r="L10" s="90"/>
      <c r="M10" s="269">
        <v>0</v>
      </c>
      <c r="N10" s="5">
        <v>3.00974964612</v>
      </c>
      <c r="O10" s="5">
        <f t="shared" si="0"/>
        <v>4.7849148008399993</v>
      </c>
      <c r="P10" s="23">
        <v>3.00974964612</v>
      </c>
      <c r="Q10" s="9">
        <v>7.7946644469599997</v>
      </c>
      <c r="R10" s="9">
        <v>0</v>
      </c>
      <c r="S10" s="9">
        <v>0</v>
      </c>
      <c r="T10" s="37">
        <v>0</v>
      </c>
      <c r="U10" s="100">
        <f t="shared" si="1"/>
        <v>0</v>
      </c>
      <c r="V10" s="112"/>
      <c r="W10" s="112"/>
      <c r="X10" s="112"/>
      <c r="Y10" s="112"/>
      <c r="Z10" s="112"/>
      <c r="AA10" s="112"/>
      <c r="AB10" s="112"/>
      <c r="AC10" s="112"/>
    </row>
    <row r="11" spans="1:29" x14ac:dyDescent="0.3">
      <c r="A11" s="2">
        <v>10478</v>
      </c>
      <c r="B11" s="2" t="s">
        <v>18</v>
      </c>
      <c r="C11" s="2" t="s">
        <v>6</v>
      </c>
      <c r="D11" s="75">
        <v>17.191034606100001</v>
      </c>
      <c r="E11" s="148" t="s">
        <v>44</v>
      </c>
      <c r="F11" s="82">
        <v>17.191034606100001</v>
      </c>
      <c r="G11" s="143"/>
      <c r="H11" s="82"/>
      <c r="I11" s="73">
        <v>4.0999999999999996</v>
      </c>
      <c r="J11" s="44"/>
      <c r="K11" s="89"/>
      <c r="L11" s="90"/>
      <c r="M11" s="269">
        <v>0</v>
      </c>
      <c r="N11" s="5">
        <v>17.191034606100001</v>
      </c>
      <c r="O11" s="5">
        <f t="shared" si="0"/>
        <v>0</v>
      </c>
      <c r="P11" s="23">
        <v>17.191034606100001</v>
      </c>
      <c r="Q11" s="9">
        <v>3.39861161447</v>
      </c>
      <c r="R11" s="9">
        <v>13.792422991600001</v>
      </c>
      <c r="S11" s="9">
        <v>0</v>
      </c>
      <c r="T11" s="37">
        <v>0</v>
      </c>
      <c r="U11" s="100">
        <f t="shared" si="1"/>
        <v>2.999911430379143E-11</v>
      </c>
      <c r="V11" s="112"/>
      <c r="W11" s="112"/>
      <c r="X11" s="112"/>
      <c r="Y11" s="112"/>
      <c r="Z11" s="112"/>
      <c r="AA11" s="112"/>
      <c r="AB11" s="112"/>
      <c r="AC11" s="112"/>
    </row>
    <row r="12" spans="1:29" x14ac:dyDescent="0.3">
      <c r="A12" s="2">
        <v>10481</v>
      </c>
      <c r="B12" s="2" t="s">
        <v>18</v>
      </c>
      <c r="C12" s="2" t="s">
        <v>6</v>
      </c>
      <c r="D12" s="75">
        <v>44.996791301999998</v>
      </c>
      <c r="E12" s="148" t="s">
        <v>44</v>
      </c>
      <c r="F12" s="82">
        <v>44.996791301999998</v>
      </c>
      <c r="G12" s="265"/>
      <c r="H12" s="262"/>
      <c r="I12" s="73">
        <v>16.399999999999999</v>
      </c>
      <c r="J12" s="44"/>
      <c r="K12" s="89"/>
      <c r="L12" s="90"/>
      <c r="M12" s="269">
        <v>0</v>
      </c>
      <c r="N12" s="5">
        <v>44.9654427754</v>
      </c>
      <c r="O12" s="5">
        <f t="shared" si="0"/>
        <v>3.134852659999865E-2</v>
      </c>
      <c r="P12" s="23">
        <v>44.9654427754</v>
      </c>
      <c r="Q12" s="9">
        <v>0</v>
      </c>
      <c r="R12" s="9">
        <v>28.816150570600001</v>
      </c>
      <c r="S12" s="9">
        <v>1.11817275781</v>
      </c>
      <c r="T12" s="37">
        <v>7.4</v>
      </c>
      <c r="U12" s="100">
        <f t="shared" si="1"/>
        <v>7.6624679735899974</v>
      </c>
      <c r="V12" s="112"/>
      <c r="W12" s="112"/>
      <c r="X12" s="112"/>
      <c r="Y12" s="112"/>
      <c r="Z12" s="112"/>
      <c r="AA12" s="112"/>
      <c r="AB12" s="112"/>
      <c r="AC12" s="112"/>
    </row>
    <row r="13" spans="1:29" x14ac:dyDescent="0.3">
      <c r="A13" s="2">
        <v>10482</v>
      </c>
      <c r="B13" s="2" t="s">
        <v>18</v>
      </c>
      <c r="C13" s="2" t="s">
        <v>6</v>
      </c>
      <c r="D13" s="75">
        <v>16.062918682799999</v>
      </c>
      <c r="E13" s="148" t="s">
        <v>55</v>
      </c>
      <c r="F13" s="82">
        <v>15.6365714676</v>
      </c>
      <c r="G13" s="149" t="s">
        <v>44</v>
      </c>
      <c r="H13" s="82">
        <v>0.42634721520199997</v>
      </c>
      <c r="I13" s="73"/>
      <c r="J13" s="44"/>
      <c r="K13" s="299"/>
      <c r="L13" s="90"/>
      <c r="M13" s="269">
        <v>0</v>
      </c>
      <c r="N13" s="5">
        <v>0</v>
      </c>
      <c r="O13" s="5">
        <f t="shared" si="0"/>
        <v>16.062918682799999</v>
      </c>
      <c r="P13" s="23">
        <v>0</v>
      </c>
      <c r="Q13" s="9">
        <v>9.6758820721099994</v>
      </c>
      <c r="R13" s="9">
        <v>0</v>
      </c>
      <c r="S13" s="9">
        <v>2.3031224890100002</v>
      </c>
      <c r="T13" s="37">
        <v>0</v>
      </c>
      <c r="U13" s="100">
        <f t="shared" si="1"/>
        <v>4.0839141216799995</v>
      </c>
      <c r="V13" s="112"/>
      <c r="W13" s="112"/>
      <c r="X13" s="112"/>
      <c r="Y13" s="112"/>
      <c r="Z13" s="112"/>
      <c r="AA13" s="112"/>
      <c r="AB13" s="112"/>
      <c r="AC13" s="112"/>
    </row>
    <row r="14" spans="1:29" x14ac:dyDescent="0.3">
      <c r="A14" s="2">
        <v>10483</v>
      </c>
      <c r="B14" s="2" t="s">
        <v>18</v>
      </c>
      <c r="C14" s="2" t="s">
        <v>6</v>
      </c>
      <c r="D14" s="75">
        <v>6.5831224853799997</v>
      </c>
      <c r="E14" s="148" t="s">
        <v>55</v>
      </c>
      <c r="F14" s="82">
        <v>6.5831224853799997</v>
      </c>
      <c r="G14" s="265"/>
      <c r="H14" s="262"/>
      <c r="I14" s="73"/>
      <c r="J14" s="44"/>
      <c r="K14" s="88"/>
      <c r="L14" s="90"/>
      <c r="M14" s="269">
        <v>0</v>
      </c>
      <c r="N14" s="5">
        <v>6.5831224853799997</v>
      </c>
      <c r="O14" s="5">
        <f t="shared" si="0"/>
        <v>0</v>
      </c>
      <c r="P14" s="23">
        <v>6.5831224853799997</v>
      </c>
      <c r="Q14" s="9">
        <v>0</v>
      </c>
      <c r="R14" s="9">
        <v>0</v>
      </c>
      <c r="S14" s="9">
        <v>6.5831224853699997</v>
      </c>
      <c r="T14" s="37">
        <v>0</v>
      </c>
      <c r="U14" s="100">
        <f t="shared" si="1"/>
        <v>1.000000082740371E-11</v>
      </c>
      <c r="V14" s="112"/>
      <c r="W14" s="112"/>
      <c r="X14" s="112"/>
      <c r="Y14" s="112"/>
      <c r="Z14" s="112"/>
      <c r="AA14" s="112"/>
      <c r="AB14" s="112"/>
      <c r="AC14" s="112"/>
    </row>
    <row r="15" spans="1:29" x14ac:dyDescent="0.3">
      <c r="A15" s="2">
        <v>11014</v>
      </c>
      <c r="B15" s="2" t="s">
        <v>18</v>
      </c>
      <c r="C15" s="2" t="s">
        <v>5</v>
      </c>
      <c r="D15" s="75">
        <v>12.551215878600001</v>
      </c>
      <c r="E15" s="148" t="s">
        <v>44</v>
      </c>
      <c r="F15" s="82">
        <v>12.551215878600001</v>
      </c>
      <c r="G15" s="143"/>
      <c r="H15" s="51"/>
      <c r="I15" s="73">
        <v>1.8</v>
      </c>
      <c r="J15" s="44"/>
      <c r="K15" s="88"/>
      <c r="L15" s="90"/>
      <c r="M15" s="269">
        <v>0</v>
      </c>
      <c r="N15" s="5">
        <v>12.551215878600001</v>
      </c>
      <c r="O15" s="5">
        <f t="shared" si="0"/>
        <v>0</v>
      </c>
      <c r="P15" s="23">
        <v>12.551215878600001</v>
      </c>
      <c r="Q15" s="9">
        <v>3.14604712598</v>
      </c>
      <c r="R15" s="9">
        <v>8.6776056809799993</v>
      </c>
      <c r="S15" s="9">
        <v>0</v>
      </c>
      <c r="T15" s="37">
        <v>0</v>
      </c>
      <c r="U15" s="100">
        <f t="shared" si="1"/>
        <v>0.72756307164000233</v>
      </c>
      <c r="V15" s="112"/>
      <c r="W15" s="112"/>
      <c r="X15" s="112"/>
      <c r="Y15" s="112"/>
      <c r="Z15" s="112"/>
      <c r="AA15" s="112"/>
      <c r="AB15" s="112"/>
      <c r="AC15" s="112"/>
    </row>
    <row r="16" spans="1:29" x14ac:dyDescent="0.3">
      <c r="A16" s="2">
        <v>11015</v>
      </c>
      <c r="B16" s="2" t="s">
        <v>18</v>
      </c>
      <c r="C16" s="2" t="s">
        <v>5</v>
      </c>
      <c r="D16" s="75">
        <v>16.274674126299999</v>
      </c>
      <c r="E16" s="148" t="s">
        <v>55</v>
      </c>
      <c r="F16" s="82">
        <v>16.274674126299999</v>
      </c>
      <c r="G16" s="144"/>
      <c r="H16" s="111"/>
      <c r="I16" s="73"/>
      <c r="J16" s="44"/>
      <c r="K16" s="89"/>
      <c r="L16" s="90"/>
      <c r="M16" s="269">
        <v>0</v>
      </c>
      <c r="N16" s="5">
        <v>0</v>
      </c>
      <c r="O16" s="5">
        <f t="shared" si="0"/>
        <v>16.274674126299999</v>
      </c>
      <c r="P16" s="23">
        <v>0</v>
      </c>
      <c r="Q16" s="9">
        <v>11.0648542583</v>
      </c>
      <c r="R16" s="9">
        <v>0</v>
      </c>
      <c r="S16" s="9">
        <v>5.2098136443599996</v>
      </c>
      <c r="T16" s="37">
        <v>0</v>
      </c>
      <c r="U16" s="100">
        <f t="shared" si="1"/>
        <v>6.2236399998027991E-6</v>
      </c>
      <c r="V16" s="112"/>
      <c r="W16" s="112"/>
      <c r="X16" s="112"/>
      <c r="Y16" s="112"/>
      <c r="Z16" s="112"/>
      <c r="AA16" s="112"/>
      <c r="AB16" s="112"/>
      <c r="AC16" s="112"/>
    </row>
    <row r="17" spans="1:34" s="46" customFormat="1" x14ac:dyDescent="0.3">
      <c r="A17" s="47" t="s">
        <v>52</v>
      </c>
      <c r="B17" s="47" t="s">
        <v>18</v>
      </c>
      <c r="C17" s="47"/>
      <c r="D17" s="20">
        <f>SUM(D3:D16)</f>
        <v>236.22288373161996</v>
      </c>
      <c r="E17" s="20"/>
      <c r="F17" s="20">
        <f>SUM(F3:F16)</f>
        <v>204.23224077711998</v>
      </c>
      <c r="G17" s="20"/>
      <c r="H17" s="20">
        <f>SUM(H3:H16)</f>
        <v>0.42634721520199997</v>
      </c>
      <c r="I17" s="20">
        <f>SUM(I3:I16)</f>
        <v>29.599999999999998</v>
      </c>
      <c r="J17" s="20">
        <f>SUM(J3:J16)</f>
        <v>0</v>
      </c>
      <c r="K17" s="20"/>
      <c r="L17" s="20">
        <f t="shared" ref="L17:U17" si="2">SUM(L3:L16)</f>
        <v>31.6</v>
      </c>
      <c r="M17" s="20">
        <f t="shared" si="2"/>
        <v>0</v>
      </c>
      <c r="N17" s="20">
        <f t="shared" si="2"/>
        <v>139.02404847706001</v>
      </c>
      <c r="O17" s="20">
        <f t="shared" si="2"/>
        <v>97.198835254559995</v>
      </c>
      <c r="P17" s="20">
        <f t="shared" si="2"/>
        <v>139.02404847706001</v>
      </c>
      <c r="Q17" s="20">
        <f t="shared" si="2"/>
        <v>86.925475388310005</v>
      </c>
      <c r="R17" s="20">
        <f t="shared" si="2"/>
        <v>58.4454017073</v>
      </c>
      <c r="S17" s="20">
        <f t="shared" si="2"/>
        <v>32.027619724920001</v>
      </c>
      <c r="T17" s="20">
        <f t="shared" si="2"/>
        <v>7.4</v>
      </c>
      <c r="U17" s="20">
        <f t="shared" si="2"/>
        <v>51.424386911089982</v>
      </c>
      <c r="V17" s="136"/>
      <c r="W17" s="136"/>
      <c r="X17" s="136"/>
      <c r="Y17" s="136"/>
      <c r="Z17" s="136"/>
      <c r="AA17" s="136"/>
      <c r="AB17" s="136"/>
      <c r="AC17" s="136"/>
    </row>
    <row r="18" spans="1:34" ht="28.8" x14ac:dyDescent="0.3">
      <c r="A18" s="2"/>
      <c r="B18" s="2"/>
      <c r="C18" s="2"/>
      <c r="D18" s="75"/>
      <c r="E18" s="148"/>
      <c r="F18" s="82"/>
      <c r="G18" s="144"/>
      <c r="H18" s="111"/>
      <c r="I18" s="73"/>
      <c r="J18" s="44"/>
      <c r="K18" s="89"/>
      <c r="L18" s="90"/>
      <c r="M18" s="269"/>
      <c r="N18" s="5"/>
      <c r="O18" s="5"/>
      <c r="P18" s="23"/>
      <c r="Q18" s="344" t="s">
        <v>63</v>
      </c>
      <c r="R18" s="344"/>
      <c r="S18" s="344"/>
      <c r="T18" s="139" t="s">
        <v>64</v>
      </c>
      <c r="U18" s="100"/>
      <c r="V18" s="112"/>
      <c r="W18" s="112"/>
      <c r="X18" s="112"/>
      <c r="Y18" s="112"/>
      <c r="Z18" s="112"/>
      <c r="AA18" s="112"/>
      <c r="AB18" s="112"/>
      <c r="AC18" s="112"/>
    </row>
    <row r="19" spans="1:34" ht="28.8" x14ac:dyDescent="0.3">
      <c r="A19" s="2"/>
      <c r="B19" s="2"/>
      <c r="C19" s="2"/>
      <c r="D19" s="75"/>
      <c r="E19" s="148"/>
      <c r="F19" s="82"/>
      <c r="G19" s="144"/>
      <c r="H19" s="111"/>
      <c r="I19" s="73"/>
      <c r="J19" s="44"/>
      <c r="K19" s="89"/>
      <c r="L19" s="90"/>
      <c r="M19" s="269"/>
      <c r="N19" s="5"/>
      <c r="O19" s="5"/>
      <c r="P19" s="23"/>
      <c r="Q19" s="127" t="s">
        <v>45</v>
      </c>
      <c r="R19" s="127" t="s">
        <v>65</v>
      </c>
      <c r="S19" s="127" t="s">
        <v>46</v>
      </c>
      <c r="T19" s="140" t="s">
        <v>47</v>
      </c>
      <c r="U19" s="100"/>
      <c r="V19" s="112"/>
      <c r="W19" s="112"/>
      <c r="X19" s="112"/>
      <c r="Y19" s="112"/>
      <c r="Z19" s="112"/>
      <c r="AA19" s="112"/>
      <c r="AB19" s="112"/>
      <c r="AC19" s="112"/>
    </row>
    <row r="20" spans="1:34" x14ac:dyDescent="0.3">
      <c r="A20" s="2">
        <v>11607</v>
      </c>
      <c r="B20" s="2" t="s">
        <v>2</v>
      </c>
      <c r="C20" s="2" t="s">
        <v>3</v>
      </c>
      <c r="D20" s="75">
        <v>89.642010111199994</v>
      </c>
      <c r="E20" s="148" t="s">
        <v>54</v>
      </c>
      <c r="F20" s="82">
        <v>89.642010111199994</v>
      </c>
      <c r="G20" s="143"/>
      <c r="H20" s="51"/>
      <c r="I20" s="73">
        <v>7.2</v>
      </c>
      <c r="J20" s="44"/>
      <c r="K20" s="88"/>
      <c r="L20" s="90"/>
      <c r="M20" s="269">
        <v>0</v>
      </c>
      <c r="N20" s="5">
        <v>56.112804182399998</v>
      </c>
      <c r="O20" s="5">
        <f t="shared" ref="O20:O49" si="3">D20-N20</f>
        <v>33.529205928799996</v>
      </c>
      <c r="P20" s="23">
        <v>56.112804182399998</v>
      </c>
      <c r="Q20" s="9">
        <v>0</v>
      </c>
      <c r="R20" s="9">
        <v>18.6841104254</v>
      </c>
      <c r="S20" s="9">
        <v>59.336634386299998</v>
      </c>
      <c r="T20" s="37">
        <v>0</v>
      </c>
      <c r="U20" s="100">
        <f t="shared" ref="U20:U49" si="4">D20-(Q20+R20+S20+T20)</f>
        <v>11.621265299499996</v>
      </c>
      <c r="V20" s="112"/>
      <c r="W20" s="112"/>
      <c r="X20" s="112"/>
      <c r="Y20" s="112"/>
      <c r="Z20" s="112"/>
      <c r="AA20" s="112"/>
      <c r="AB20" s="112"/>
      <c r="AC20" s="112"/>
    </row>
    <row r="21" spans="1:34" x14ac:dyDescent="0.3">
      <c r="A21" s="2">
        <v>11610</v>
      </c>
      <c r="B21" s="2" t="s">
        <v>2</v>
      </c>
      <c r="C21" s="2" t="s">
        <v>3</v>
      </c>
      <c r="D21" s="75">
        <v>12.071421712399999</v>
      </c>
      <c r="E21" s="148" t="s">
        <v>54</v>
      </c>
      <c r="F21" s="82">
        <v>12.071421712399999</v>
      </c>
      <c r="G21" s="143"/>
      <c r="H21" s="51"/>
      <c r="I21" s="73"/>
      <c r="J21" s="44"/>
      <c r="K21" s="88"/>
      <c r="L21" s="90"/>
      <c r="M21" s="269">
        <v>0</v>
      </c>
      <c r="N21" s="5">
        <v>0</v>
      </c>
      <c r="O21" s="5">
        <f t="shared" si="3"/>
        <v>12.071421712399999</v>
      </c>
      <c r="P21" s="23">
        <v>0</v>
      </c>
      <c r="Q21" s="9">
        <v>5.6480636681999998</v>
      </c>
      <c r="R21" s="9">
        <v>0</v>
      </c>
      <c r="S21" s="9">
        <v>0.21109152940000001</v>
      </c>
      <c r="T21" s="37">
        <v>4.2</v>
      </c>
      <c r="U21" s="100">
        <f t="shared" si="4"/>
        <v>2.0122665148000003</v>
      </c>
      <c r="V21" s="112"/>
      <c r="W21" s="112"/>
      <c r="X21" s="112"/>
      <c r="AD21" s="112"/>
      <c r="AE21" s="112"/>
      <c r="AF21" s="112"/>
      <c r="AG21" s="112"/>
      <c r="AH21" s="112"/>
    </row>
    <row r="22" spans="1:34" x14ac:dyDescent="0.3">
      <c r="A22" s="2">
        <v>11611</v>
      </c>
      <c r="B22" s="2" t="s">
        <v>2</v>
      </c>
      <c r="C22" s="2" t="s">
        <v>3</v>
      </c>
      <c r="D22" s="75">
        <v>11.4052839973</v>
      </c>
      <c r="E22" s="148" t="s">
        <v>54</v>
      </c>
      <c r="F22" s="82">
        <v>11.4052839973</v>
      </c>
      <c r="G22" s="143"/>
      <c r="H22" s="51"/>
      <c r="I22" s="73">
        <v>0.4</v>
      </c>
      <c r="J22" s="44"/>
      <c r="K22" s="88"/>
      <c r="L22" s="90"/>
      <c r="M22" s="269">
        <v>0</v>
      </c>
      <c r="N22" s="5">
        <v>1.4170731598199999</v>
      </c>
      <c r="O22" s="5">
        <f t="shared" si="3"/>
        <v>9.9882108374800005</v>
      </c>
      <c r="P22" s="23">
        <v>1.4170731598199999</v>
      </c>
      <c r="Q22" s="9">
        <v>0</v>
      </c>
      <c r="R22" s="9">
        <v>1.2734792152400001</v>
      </c>
      <c r="S22" s="9">
        <v>5.7047921443599998</v>
      </c>
      <c r="T22" s="37">
        <v>0</v>
      </c>
      <c r="U22" s="100">
        <f t="shared" si="4"/>
        <v>4.4270126376999999</v>
      </c>
      <c r="V22" s="112"/>
      <c r="W22" s="112"/>
      <c r="X22" s="112"/>
      <c r="AD22" s="112"/>
      <c r="AE22" s="112"/>
      <c r="AF22" s="112"/>
      <c r="AG22" s="112"/>
      <c r="AH22" s="112"/>
    </row>
    <row r="23" spans="1:34" x14ac:dyDescent="0.3">
      <c r="A23" s="2">
        <v>11612</v>
      </c>
      <c r="B23" s="2" t="s">
        <v>2</v>
      </c>
      <c r="C23" s="2" t="s">
        <v>3</v>
      </c>
      <c r="D23" s="75">
        <v>11.086981739500001</v>
      </c>
      <c r="E23" s="148" t="s">
        <v>54</v>
      </c>
      <c r="F23" s="82">
        <v>11.086981739500001</v>
      </c>
      <c r="G23" s="143"/>
      <c r="H23" s="51"/>
      <c r="I23" s="73">
        <v>1.5</v>
      </c>
      <c r="J23" s="44"/>
      <c r="K23" s="88"/>
      <c r="L23" s="90"/>
      <c r="M23" s="269">
        <v>0</v>
      </c>
      <c r="N23" s="5">
        <v>1.5253647092</v>
      </c>
      <c r="O23" s="5">
        <f t="shared" si="3"/>
        <v>9.5616170303000008</v>
      </c>
      <c r="P23" s="23">
        <v>1.5253647092</v>
      </c>
      <c r="Q23" s="9">
        <v>4.76198395743</v>
      </c>
      <c r="R23" s="9">
        <v>5.8510791051700002</v>
      </c>
      <c r="S23" s="9">
        <v>0.47391867686599998</v>
      </c>
      <c r="T23" s="37">
        <v>0</v>
      </c>
      <c r="U23" s="100">
        <f t="shared" si="4"/>
        <v>3.3999469906120794E-11</v>
      </c>
      <c r="V23" s="112"/>
      <c r="W23" s="112"/>
      <c r="X23" s="112"/>
      <c r="Y23" s="112"/>
      <c r="Z23" s="112"/>
      <c r="AA23" s="112"/>
      <c r="AB23" s="112"/>
      <c r="AC23" s="112"/>
    </row>
    <row r="24" spans="1:34" s="49" customFormat="1" x14ac:dyDescent="0.3">
      <c r="A24" s="2">
        <v>11613</v>
      </c>
      <c r="B24" s="2" t="s">
        <v>2</v>
      </c>
      <c r="C24" s="2" t="s">
        <v>3</v>
      </c>
      <c r="D24" s="75">
        <v>10.266149564599999</v>
      </c>
      <c r="E24" s="106"/>
      <c r="F24" s="82"/>
      <c r="G24" s="143"/>
      <c r="H24" s="82"/>
      <c r="I24" s="73"/>
      <c r="J24" s="44"/>
      <c r="K24" s="90" t="s">
        <v>76</v>
      </c>
      <c r="L24" s="90">
        <v>10.3</v>
      </c>
      <c r="M24" s="269">
        <v>0</v>
      </c>
      <c r="N24" s="5">
        <v>0</v>
      </c>
      <c r="O24" s="5">
        <f t="shared" si="3"/>
        <v>10.266149564599999</v>
      </c>
      <c r="P24" s="23">
        <v>0</v>
      </c>
      <c r="Q24" s="9">
        <v>0</v>
      </c>
      <c r="R24" s="9">
        <v>0</v>
      </c>
      <c r="S24" s="9">
        <v>0</v>
      </c>
      <c r="T24" s="37">
        <v>0</v>
      </c>
      <c r="U24" s="100">
        <f t="shared" si="4"/>
        <v>10.266149564599999</v>
      </c>
      <c r="V24" s="116"/>
      <c r="W24" s="116"/>
      <c r="X24" s="116"/>
      <c r="Y24" s="116"/>
      <c r="Z24" s="116"/>
      <c r="AA24" s="116"/>
      <c r="AB24" s="116"/>
      <c r="AC24" s="116"/>
    </row>
    <row r="25" spans="1:34" x14ac:dyDescent="0.3">
      <c r="A25" s="2">
        <v>11722</v>
      </c>
      <c r="B25" s="2" t="s">
        <v>2</v>
      </c>
      <c r="C25" s="2" t="s">
        <v>3</v>
      </c>
      <c r="D25" s="75">
        <v>21.083641517899999</v>
      </c>
      <c r="E25" s="106"/>
      <c r="F25" s="82"/>
      <c r="G25" s="143"/>
      <c r="H25" s="51"/>
      <c r="I25" s="73"/>
      <c r="J25" s="44"/>
      <c r="K25" s="271" t="s">
        <v>70</v>
      </c>
      <c r="L25" s="90">
        <v>21.1</v>
      </c>
      <c r="M25" s="269">
        <v>0</v>
      </c>
      <c r="N25" s="5">
        <v>0</v>
      </c>
      <c r="O25" s="5">
        <f t="shared" si="3"/>
        <v>21.083641517899999</v>
      </c>
      <c r="P25" s="23">
        <v>0</v>
      </c>
      <c r="Q25" s="9">
        <v>0</v>
      </c>
      <c r="R25" s="9">
        <v>0</v>
      </c>
      <c r="S25" s="9">
        <v>0</v>
      </c>
      <c r="T25" s="37">
        <v>0</v>
      </c>
      <c r="U25" s="100">
        <f t="shared" si="4"/>
        <v>21.083641517899999</v>
      </c>
      <c r="V25" s="112"/>
      <c r="W25" s="112"/>
      <c r="X25" s="112"/>
      <c r="Y25" s="112"/>
      <c r="Z25" s="112"/>
      <c r="AA25" s="112"/>
      <c r="AB25" s="112"/>
      <c r="AC25" s="112"/>
    </row>
    <row r="26" spans="1:34" x14ac:dyDescent="0.3">
      <c r="A26" s="2">
        <v>11723</v>
      </c>
      <c r="B26" s="2" t="s">
        <v>2</v>
      </c>
      <c r="C26" s="2" t="s">
        <v>3</v>
      </c>
      <c r="D26" s="75">
        <v>91.493588565500005</v>
      </c>
      <c r="E26" s="106"/>
      <c r="F26" s="82"/>
      <c r="G26" s="143"/>
      <c r="H26" s="51"/>
      <c r="I26" s="73"/>
      <c r="J26" s="44"/>
      <c r="K26" s="271" t="s">
        <v>70</v>
      </c>
      <c r="L26" s="90">
        <v>91.5</v>
      </c>
      <c r="M26" s="269">
        <v>0</v>
      </c>
      <c r="N26" s="5">
        <v>0</v>
      </c>
      <c r="O26" s="5">
        <f t="shared" si="3"/>
        <v>91.493588565500005</v>
      </c>
      <c r="P26" s="23">
        <v>0</v>
      </c>
      <c r="Q26" s="9">
        <v>0</v>
      </c>
      <c r="R26" s="9">
        <v>0</v>
      </c>
      <c r="S26" s="9">
        <v>0</v>
      </c>
      <c r="T26" s="37">
        <v>0</v>
      </c>
      <c r="U26" s="100">
        <f t="shared" si="4"/>
        <v>91.493588565500005</v>
      </c>
      <c r="V26" s="112"/>
      <c r="W26" s="112"/>
      <c r="X26" s="112"/>
      <c r="Y26" s="112"/>
      <c r="Z26" s="112"/>
      <c r="AA26" s="112"/>
      <c r="AB26" s="112"/>
      <c r="AC26" s="112"/>
    </row>
    <row r="27" spans="1:34" x14ac:dyDescent="0.3">
      <c r="A27" s="2">
        <v>11725</v>
      </c>
      <c r="B27" s="2" t="s">
        <v>2</v>
      </c>
      <c r="C27" s="2" t="s">
        <v>3</v>
      </c>
      <c r="D27" s="75">
        <v>13.1242255723</v>
      </c>
      <c r="E27" s="148" t="s">
        <v>54</v>
      </c>
      <c r="F27" s="82">
        <v>13.1242255723</v>
      </c>
      <c r="G27" s="144"/>
      <c r="H27" s="111"/>
      <c r="I27" s="73">
        <v>10.5</v>
      </c>
      <c r="J27" s="44"/>
      <c r="K27" s="89"/>
      <c r="L27" s="90"/>
      <c r="M27" s="269">
        <v>0</v>
      </c>
      <c r="N27" s="5">
        <v>13.1242255723</v>
      </c>
      <c r="O27" s="5">
        <f t="shared" si="3"/>
        <v>0</v>
      </c>
      <c r="P27" s="23">
        <v>13.1242255723</v>
      </c>
      <c r="Q27" s="9">
        <v>2.6180873669600002</v>
      </c>
      <c r="R27" s="9">
        <v>0</v>
      </c>
      <c r="S27" s="9">
        <v>0</v>
      </c>
      <c r="T27" s="37">
        <v>0</v>
      </c>
      <c r="U27" s="100">
        <f t="shared" si="4"/>
        <v>10.506138205340001</v>
      </c>
      <c r="V27" s="112"/>
      <c r="W27" s="112"/>
      <c r="X27" s="112"/>
      <c r="Y27" s="112"/>
      <c r="Z27" s="112"/>
      <c r="AA27" s="112"/>
      <c r="AB27" s="112"/>
      <c r="AC27" s="112"/>
    </row>
    <row r="28" spans="1:34" x14ac:dyDescent="0.3">
      <c r="A28" s="2">
        <v>11957</v>
      </c>
      <c r="B28" s="2" t="s">
        <v>2</v>
      </c>
      <c r="C28" s="2" t="s">
        <v>6</v>
      </c>
      <c r="D28" s="75">
        <v>85.718809430199997</v>
      </c>
      <c r="E28" s="148" t="s">
        <v>54</v>
      </c>
      <c r="F28" s="82">
        <v>85.718809430199997</v>
      </c>
      <c r="G28" s="143"/>
      <c r="H28" s="82"/>
      <c r="I28" s="73">
        <v>0.5</v>
      </c>
      <c r="J28" s="44">
        <v>3</v>
      </c>
      <c r="K28" s="89"/>
      <c r="L28" s="90"/>
      <c r="M28" s="269">
        <v>0</v>
      </c>
      <c r="N28" s="5">
        <v>18.1397887199</v>
      </c>
      <c r="O28" s="5">
        <f t="shared" si="3"/>
        <v>67.5790207103</v>
      </c>
      <c r="P28" s="23">
        <v>18.1397887199</v>
      </c>
      <c r="Q28" s="9">
        <v>16.0822843001</v>
      </c>
      <c r="R28" s="9">
        <v>7.1470178338799997</v>
      </c>
      <c r="S28" s="9">
        <v>40.9972097363</v>
      </c>
      <c r="T28" s="37">
        <v>0</v>
      </c>
      <c r="U28" s="100">
        <f t="shared" si="4"/>
        <v>21.49229755991999</v>
      </c>
      <c r="V28" s="112"/>
      <c r="W28" s="112"/>
      <c r="X28" s="112"/>
      <c r="Y28" s="112"/>
      <c r="Z28" s="112"/>
      <c r="AA28" s="112"/>
      <c r="AB28" s="112"/>
      <c r="AC28" s="112"/>
    </row>
    <row r="29" spans="1:34" x14ac:dyDescent="0.3">
      <c r="A29" s="2">
        <v>11958</v>
      </c>
      <c r="B29" s="2" t="s">
        <v>2</v>
      </c>
      <c r="C29" s="2" t="s">
        <v>6</v>
      </c>
      <c r="D29" s="75">
        <v>8.4110551285599993</v>
      </c>
      <c r="E29" s="148" t="s">
        <v>54</v>
      </c>
      <c r="F29" s="82">
        <v>8.4110551285599993</v>
      </c>
      <c r="G29" s="144"/>
      <c r="H29" s="111"/>
      <c r="I29" s="73"/>
      <c r="J29" s="44"/>
      <c r="K29" s="89"/>
      <c r="L29" s="90"/>
      <c r="M29" s="269">
        <v>0</v>
      </c>
      <c r="N29" s="5">
        <v>0</v>
      </c>
      <c r="O29" s="5">
        <f t="shared" si="3"/>
        <v>8.4110551285599993</v>
      </c>
      <c r="P29" s="23">
        <v>0</v>
      </c>
      <c r="Q29" s="9">
        <v>0</v>
      </c>
      <c r="R29" s="9">
        <v>0</v>
      </c>
      <c r="S29" s="9">
        <v>8.2243176698799996</v>
      </c>
      <c r="T29" s="37">
        <v>0</v>
      </c>
      <c r="U29" s="100">
        <f t="shared" si="4"/>
        <v>0.18673745867999969</v>
      </c>
      <c r="V29" s="112"/>
      <c r="W29" s="112"/>
      <c r="X29" s="112"/>
      <c r="Y29" s="112"/>
      <c r="Z29" s="112"/>
      <c r="AA29" s="112"/>
      <c r="AB29" s="112"/>
      <c r="AC29" s="112"/>
    </row>
    <row r="30" spans="1:34" x14ac:dyDescent="0.3">
      <c r="A30" s="2">
        <v>11959</v>
      </c>
      <c r="B30" s="2" t="s">
        <v>2</v>
      </c>
      <c r="C30" s="2" t="s">
        <v>6</v>
      </c>
      <c r="D30" s="75">
        <v>8.6689241479899994</v>
      </c>
      <c r="E30" s="148" t="s">
        <v>54</v>
      </c>
      <c r="F30" s="82">
        <v>8.6689241479899994</v>
      </c>
      <c r="G30" s="144"/>
      <c r="H30" s="111"/>
      <c r="I30" s="73"/>
      <c r="J30" s="44"/>
      <c r="K30" s="89"/>
      <c r="L30" s="90"/>
      <c r="M30" s="269">
        <v>0</v>
      </c>
      <c r="N30" s="5">
        <v>0.559069537098</v>
      </c>
      <c r="O30" s="5">
        <f t="shared" si="3"/>
        <v>8.1098546108919987</v>
      </c>
      <c r="P30" s="23">
        <v>0.559069537098</v>
      </c>
      <c r="Q30" s="9">
        <v>0.256357764667</v>
      </c>
      <c r="R30" s="9">
        <v>6.4353970542200001</v>
      </c>
      <c r="S30" s="9">
        <v>1.33247918565</v>
      </c>
      <c r="T30" s="37">
        <v>0</v>
      </c>
      <c r="U30" s="100">
        <f t="shared" si="4"/>
        <v>0.64469014345299946</v>
      </c>
      <c r="V30" s="112"/>
      <c r="W30" s="112"/>
      <c r="X30" s="112"/>
      <c r="Y30" s="112"/>
      <c r="Z30" s="112"/>
      <c r="AA30" s="112"/>
      <c r="AB30" s="112"/>
      <c r="AC30" s="112"/>
    </row>
    <row r="31" spans="1:34" x14ac:dyDescent="0.3">
      <c r="A31" s="2">
        <v>11960</v>
      </c>
      <c r="B31" s="2" t="s">
        <v>2</v>
      </c>
      <c r="C31" s="2" t="s">
        <v>6</v>
      </c>
      <c r="D31" s="75">
        <v>13.166020955700001</v>
      </c>
      <c r="E31" s="148" t="s">
        <v>54</v>
      </c>
      <c r="F31" s="82">
        <v>13.166020955700001</v>
      </c>
      <c r="G31" s="144"/>
      <c r="H31" s="111"/>
      <c r="I31" s="73"/>
      <c r="J31" s="44"/>
      <c r="K31" s="271"/>
      <c r="L31" s="90"/>
      <c r="M31" s="269">
        <v>0</v>
      </c>
      <c r="N31" s="5">
        <v>0</v>
      </c>
      <c r="O31" s="5">
        <f t="shared" si="3"/>
        <v>13.166020955700001</v>
      </c>
      <c r="P31" s="23">
        <v>0</v>
      </c>
      <c r="Q31" s="9">
        <v>0</v>
      </c>
      <c r="R31" s="9">
        <v>0</v>
      </c>
      <c r="S31" s="9">
        <v>2.0623838175400002</v>
      </c>
      <c r="T31" s="37">
        <v>0</v>
      </c>
      <c r="U31" s="100">
        <f t="shared" si="4"/>
        <v>11.10363713816</v>
      </c>
      <c r="V31" s="112"/>
      <c r="W31" s="112"/>
      <c r="X31" s="112"/>
      <c r="Y31" s="112"/>
      <c r="Z31" s="112"/>
      <c r="AA31" s="112"/>
      <c r="AB31" s="112"/>
      <c r="AC31" s="112"/>
    </row>
    <row r="32" spans="1:34" x14ac:dyDescent="0.3">
      <c r="A32" s="2">
        <v>11961</v>
      </c>
      <c r="B32" s="2" t="s">
        <v>2</v>
      </c>
      <c r="C32" s="2" t="s">
        <v>6</v>
      </c>
      <c r="D32" s="75">
        <v>6.8438756949300004</v>
      </c>
      <c r="E32" s="106"/>
      <c r="F32" s="82"/>
      <c r="G32" s="144"/>
      <c r="H32" s="111"/>
      <c r="I32" s="73"/>
      <c r="J32" s="44"/>
      <c r="K32" s="90" t="s">
        <v>76</v>
      </c>
      <c r="L32" s="90">
        <v>6.8</v>
      </c>
      <c r="M32" s="269">
        <v>0</v>
      </c>
      <c r="N32" s="5">
        <v>0</v>
      </c>
      <c r="O32" s="5">
        <f t="shared" si="3"/>
        <v>6.8438756949300004</v>
      </c>
      <c r="P32" s="23">
        <v>0</v>
      </c>
      <c r="Q32" s="9">
        <v>0</v>
      </c>
      <c r="R32" s="9">
        <v>0</v>
      </c>
      <c r="S32" s="9">
        <v>0</v>
      </c>
      <c r="T32" s="37">
        <v>0</v>
      </c>
      <c r="U32" s="100">
        <f t="shared" si="4"/>
        <v>6.8438756949300004</v>
      </c>
      <c r="V32" s="112"/>
      <c r="W32" s="112"/>
      <c r="X32" s="112"/>
      <c r="Y32" s="112"/>
      <c r="Z32" s="112"/>
      <c r="AA32" s="112"/>
      <c r="AB32" s="112"/>
      <c r="AC32" s="112"/>
    </row>
    <row r="33" spans="1:236" x14ac:dyDescent="0.3">
      <c r="A33" s="2">
        <v>11994</v>
      </c>
      <c r="B33" s="2" t="s">
        <v>2</v>
      </c>
      <c r="C33" s="2" t="s">
        <v>6</v>
      </c>
      <c r="D33" s="75">
        <v>27.252798681200002</v>
      </c>
      <c r="E33" s="106"/>
      <c r="F33" s="82"/>
      <c r="G33" s="143"/>
      <c r="H33" s="82"/>
      <c r="I33" s="73"/>
      <c r="J33" s="44"/>
      <c r="K33" s="271" t="s">
        <v>70</v>
      </c>
      <c r="L33" s="90">
        <v>27.3</v>
      </c>
      <c r="M33" s="269">
        <v>0</v>
      </c>
      <c r="N33" s="5">
        <v>0</v>
      </c>
      <c r="O33" s="5">
        <f t="shared" si="3"/>
        <v>27.252798681200002</v>
      </c>
      <c r="P33" s="23">
        <v>0</v>
      </c>
      <c r="Q33" s="9">
        <v>0</v>
      </c>
      <c r="R33" s="9">
        <v>0</v>
      </c>
      <c r="S33" s="9">
        <v>0</v>
      </c>
      <c r="T33" s="37">
        <v>0</v>
      </c>
      <c r="U33" s="100">
        <f t="shared" si="4"/>
        <v>27.252798681200002</v>
      </c>
      <c r="V33" s="112"/>
      <c r="W33" s="112"/>
      <c r="X33" s="112"/>
      <c r="Y33" s="112"/>
      <c r="Z33" s="112"/>
      <c r="AA33" s="112"/>
      <c r="AB33" s="112"/>
      <c r="AC33" s="112"/>
    </row>
    <row r="34" spans="1:236" x14ac:dyDescent="0.3">
      <c r="A34" s="2">
        <v>11995</v>
      </c>
      <c r="B34" s="2" t="s">
        <v>2</v>
      </c>
      <c r="C34" s="2" t="s">
        <v>6</v>
      </c>
      <c r="D34" s="75">
        <v>23.434396667200001</v>
      </c>
      <c r="E34" s="148" t="s">
        <v>54</v>
      </c>
      <c r="F34" s="82">
        <v>23.434396667200001</v>
      </c>
      <c r="G34" s="143"/>
      <c r="H34" s="82"/>
      <c r="I34" s="73"/>
      <c r="J34" s="44"/>
      <c r="K34" s="271"/>
      <c r="L34" s="90"/>
      <c r="M34" s="269">
        <v>0</v>
      </c>
      <c r="N34" s="5">
        <v>0</v>
      </c>
      <c r="O34" s="5">
        <f t="shared" si="3"/>
        <v>23.434396667200001</v>
      </c>
      <c r="P34" s="23">
        <v>0</v>
      </c>
      <c r="Q34" s="9">
        <v>0</v>
      </c>
      <c r="R34" s="9">
        <v>0</v>
      </c>
      <c r="S34" s="9">
        <v>0</v>
      </c>
      <c r="T34" s="37">
        <v>0</v>
      </c>
      <c r="U34" s="100">
        <f t="shared" si="4"/>
        <v>23.434396667200001</v>
      </c>
      <c r="V34" s="112"/>
      <c r="W34" s="112"/>
      <c r="X34" s="112"/>
      <c r="Y34" s="112"/>
      <c r="Z34" s="112"/>
      <c r="AA34" s="112"/>
      <c r="AB34" s="112"/>
      <c r="AC34" s="112"/>
    </row>
    <row r="35" spans="1:236" x14ac:dyDescent="0.3">
      <c r="A35" s="2">
        <v>11996</v>
      </c>
      <c r="B35" s="2" t="s">
        <v>2</v>
      </c>
      <c r="C35" s="2" t="s">
        <v>6</v>
      </c>
      <c r="D35" s="75">
        <v>30.1112623396</v>
      </c>
      <c r="E35" s="148" t="s">
        <v>54</v>
      </c>
      <c r="F35" s="82">
        <v>30.111262339500001</v>
      </c>
      <c r="G35" s="144"/>
      <c r="H35" s="111"/>
      <c r="I35" s="73"/>
      <c r="J35" s="44"/>
      <c r="K35" s="271"/>
      <c r="L35" s="90"/>
      <c r="M35" s="269">
        <v>0</v>
      </c>
      <c r="N35" s="5">
        <v>0</v>
      </c>
      <c r="O35" s="5">
        <f t="shared" si="3"/>
        <v>30.1112623396</v>
      </c>
      <c r="P35" s="23">
        <v>0</v>
      </c>
      <c r="Q35" s="9">
        <v>0</v>
      </c>
      <c r="R35" s="9">
        <v>0</v>
      </c>
      <c r="S35" s="9">
        <v>0</v>
      </c>
      <c r="T35" s="37">
        <v>0</v>
      </c>
      <c r="U35" s="100">
        <f t="shared" si="4"/>
        <v>30.1112623396</v>
      </c>
      <c r="V35" s="112"/>
      <c r="W35" s="112"/>
      <c r="X35" s="112"/>
      <c r="Y35" s="112"/>
      <c r="Z35" s="112"/>
      <c r="AA35" s="112"/>
      <c r="AB35" s="112"/>
      <c r="AC35" s="112"/>
    </row>
    <row r="36" spans="1:236" x14ac:dyDescent="0.3">
      <c r="A36" s="2">
        <v>11997</v>
      </c>
      <c r="B36" s="2" t="s">
        <v>2</v>
      </c>
      <c r="C36" s="2" t="s">
        <v>6</v>
      </c>
      <c r="D36" s="75">
        <v>17.076489546099999</v>
      </c>
      <c r="E36" s="148" t="s">
        <v>54</v>
      </c>
      <c r="F36" s="82">
        <v>17.076489546099999</v>
      </c>
      <c r="G36" s="143"/>
      <c r="H36" s="82"/>
      <c r="I36" s="73"/>
      <c r="J36" s="44"/>
      <c r="K36" s="271"/>
      <c r="L36" s="90"/>
      <c r="M36" s="269">
        <v>0</v>
      </c>
      <c r="N36" s="5">
        <v>0</v>
      </c>
      <c r="O36" s="5">
        <f t="shared" si="3"/>
        <v>17.076489546099999</v>
      </c>
      <c r="P36" s="23">
        <v>0</v>
      </c>
      <c r="Q36" s="9">
        <v>0</v>
      </c>
      <c r="R36" s="9">
        <v>0</v>
      </c>
      <c r="S36" s="9">
        <v>0</v>
      </c>
      <c r="T36" s="37">
        <v>0</v>
      </c>
      <c r="U36" s="100">
        <f t="shared" si="4"/>
        <v>17.076489546099999</v>
      </c>
      <c r="V36" s="112"/>
      <c r="W36" s="112"/>
      <c r="X36" s="112"/>
      <c r="Y36" s="112"/>
      <c r="Z36" s="112"/>
      <c r="AA36" s="112"/>
      <c r="AB36" s="112"/>
      <c r="AC36" s="112"/>
    </row>
    <row r="37" spans="1:236" x14ac:dyDescent="0.3">
      <c r="A37" s="2">
        <v>11999</v>
      </c>
      <c r="B37" s="2" t="s">
        <v>2</v>
      </c>
      <c r="C37" s="2" t="s">
        <v>6</v>
      </c>
      <c r="D37" s="75">
        <v>13.9599293536</v>
      </c>
      <c r="E37" s="148" t="s">
        <v>54</v>
      </c>
      <c r="F37" s="82">
        <v>13.9599293536</v>
      </c>
      <c r="G37" s="143"/>
      <c r="H37" s="82"/>
      <c r="I37" s="73"/>
      <c r="J37" s="44"/>
      <c r="K37" s="271"/>
      <c r="L37" s="90"/>
      <c r="M37" s="269">
        <v>0</v>
      </c>
      <c r="N37" s="5">
        <v>5.6391208923300002</v>
      </c>
      <c r="O37" s="5">
        <f t="shared" si="3"/>
        <v>8.3208084612699995</v>
      </c>
      <c r="P37" s="23">
        <v>5.6391208923300002</v>
      </c>
      <c r="Q37" s="9">
        <v>0</v>
      </c>
      <c r="R37" s="9">
        <v>0</v>
      </c>
      <c r="S37" s="9">
        <v>0</v>
      </c>
      <c r="T37" s="37">
        <v>0</v>
      </c>
      <c r="U37" s="100">
        <f t="shared" si="4"/>
        <v>13.9599293536</v>
      </c>
      <c r="V37" s="112"/>
      <c r="W37" s="112"/>
      <c r="X37" s="112"/>
      <c r="Y37" s="112"/>
      <c r="Z37" s="112"/>
      <c r="AA37" s="112"/>
      <c r="AB37" s="112"/>
      <c r="AC37" s="112"/>
    </row>
    <row r="38" spans="1:236" x14ac:dyDescent="0.3">
      <c r="A38" s="2">
        <v>12005</v>
      </c>
      <c r="B38" s="2" t="s">
        <v>2</v>
      </c>
      <c r="C38" s="2" t="s">
        <v>6</v>
      </c>
      <c r="D38" s="75">
        <v>28.2337384229</v>
      </c>
      <c r="E38" s="148" t="s">
        <v>54</v>
      </c>
      <c r="F38" s="82">
        <v>28.2337384229</v>
      </c>
      <c r="G38" s="144"/>
      <c r="H38" s="111"/>
      <c r="I38" s="73"/>
      <c r="J38" s="44"/>
      <c r="K38" s="88"/>
      <c r="L38" s="90"/>
      <c r="M38" s="269">
        <v>0</v>
      </c>
      <c r="N38" s="5">
        <v>19.572043094000001</v>
      </c>
      <c r="O38" s="5">
        <f t="shared" si="3"/>
        <v>8.6616953288999987</v>
      </c>
      <c r="P38" s="23">
        <v>19.572043094000001</v>
      </c>
      <c r="Q38" s="9">
        <v>5.1124521080600003</v>
      </c>
      <c r="R38" s="9">
        <v>19.966299301700001</v>
      </c>
      <c r="S38" s="9">
        <v>3.15498701319</v>
      </c>
      <c r="T38" s="37">
        <v>0</v>
      </c>
      <c r="U38" s="100">
        <f t="shared" si="4"/>
        <v>-5.000089231543825E-11</v>
      </c>
      <c r="V38" s="112"/>
      <c r="W38" s="112"/>
      <c r="X38" s="112"/>
      <c r="Y38" s="112"/>
      <c r="Z38" s="112"/>
      <c r="AA38" s="112"/>
      <c r="AB38" s="112"/>
      <c r="AC38" s="112"/>
    </row>
    <row r="39" spans="1:236" x14ac:dyDescent="0.3">
      <c r="A39" s="2">
        <v>12265</v>
      </c>
      <c r="B39" s="2" t="s">
        <v>2</v>
      </c>
      <c r="C39" s="2" t="s">
        <v>4</v>
      </c>
      <c r="D39" s="75">
        <v>26.024217595100001</v>
      </c>
      <c r="E39" s="148" t="s">
        <v>54</v>
      </c>
      <c r="F39" s="82">
        <v>26.024217595100001</v>
      </c>
      <c r="G39" s="265"/>
      <c r="H39" s="262"/>
      <c r="I39" s="73"/>
      <c r="J39" s="44"/>
      <c r="K39" s="88"/>
      <c r="L39" s="90"/>
      <c r="M39" s="269">
        <v>0</v>
      </c>
      <c r="N39" s="5">
        <v>0</v>
      </c>
      <c r="O39" s="5">
        <f t="shared" si="3"/>
        <v>26.024217595100001</v>
      </c>
      <c r="P39" s="23">
        <v>0</v>
      </c>
      <c r="Q39" s="9">
        <v>0</v>
      </c>
      <c r="R39" s="9">
        <v>0</v>
      </c>
      <c r="S39" s="9">
        <v>0</v>
      </c>
      <c r="T39" s="37">
        <v>0</v>
      </c>
      <c r="U39" s="100">
        <f t="shared" si="4"/>
        <v>26.024217595100001</v>
      </c>
      <c r="V39" s="112"/>
      <c r="W39" s="112"/>
      <c r="X39" s="112"/>
      <c r="Y39" s="112"/>
      <c r="Z39" s="112"/>
      <c r="AA39" s="112"/>
      <c r="AB39" s="112"/>
      <c r="AC39" s="112"/>
    </row>
    <row r="40" spans="1:236" x14ac:dyDescent="0.3">
      <c r="A40" s="2">
        <v>12266</v>
      </c>
      <c r="B40" s="2" t="s">
        <v>2</v>
      </c>
      <c r="C40" s="2" t="s">
        <v>4</v>
      </c>
      <c r="D40" s="75">
        <v>10.407171247000001</v>
      </c>
      <c r="E40" s="106"/>
      <c r="F40" s="82"/>
      <c r="G40" s="144"/>
      <c r="H40" s="111"/>
      <c r="I40" s="73"/>
      <c r="J40" s="44"/>
      <c r="K40" s="89" t="s">
        <v>69</v>
      </c>
      <c r="L40" s="90">
        <v>10.4</v>
      </c>
      <c r="M40" s="269">
        <v>0</v>
      </c>
      <c r="N40" s="5">
        <v>0</v>
      </c>
      <c r="O40" s="5">
        <f t="shared" si="3"/>
        <v>10.407171247000001</v>
      </c>
      <c r="P40" s="23">
        <v>0</v>
      </c>
      <c r="Q40" s="9">
        <v>0</v>
      </c>
      <c r="R40" s="9">
        <v>0</v>
      </c>
      <c r="S40" s="9">
        <v>0</v>
      </c>
      <c r="T40" s="37">
        <v>0</v>
      </c>
      <c r="U40" s="100">
        <f t="shared" si="4"/>
        <v>10.407171247000001</v>
      </c>
      <c r="V40" s="114"/>
      <c r="W40" s="114"/>
      <c r="X40" s="114"/>
      <c r="Y40" s="114"/>
      <c r="Z40" s="114"/>
      <c r="AA40" s="114"/>
      <c r="AB40" s="114"/>
      <c r="AC40" s="114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</row>
    <row r="41" spans="1:236" x14ac:dyDescent="0.3">
      <c r="A41" s="2">
        <v>12267</v>
      </c>
      <c r="B41" s="2" t="s">
        <v>2</v>
      </c>
      <c r="C41" s="2" t="s">
        <v>4</v>
      </c>
      <c r="D41" s="75">
        <v>5.7565079288599996</v>
      </c>
      <c r="E41" s="106"/>
      <c r="F41" s="82"/>
      <c r="I41" s="73"/>
      <c r="J41" s="44"/>
      <c r="K41" s="90" t="s">
        <v>76</v>
      </c>
      <c r="L41" s="270">
        <v>5.8</v>
      </c>
      <c r="M41" s="269">
        <v>0</v>
      </c>
      <c r="N41" s="5">
        <v>0</v>
      </c>
      <c r="O41" s="5">
        <f t="shared" si="3"/>
        <v>5.7565079288599996</v>
      </c>
      <c r="P41" s="23">
        <v>0</v>
      </c>
      <c r="Q41" s="9">
        <v>0</v>
      </c>
      <c r="R41" s="9">
        <v>0</v>
      </c>
      <c r="S41" s="9">
        <v>0</v>
      </c>
      <c r="T41" s="37">
        <v>0</v>
      </c>
      <c r="U41" s="100">
        <f t="shared" si="4"/>
        <v>5.7565079288599996</v>
      </c>
      <c r="V41" s="114"/>
      <c r="W41" s="114"/>
      <c r="X41" s="114"/>
      <c r="Y41" s="114"/>
      <c r="Z41" s="114"/>
      <c r="AA41" s="114"/>
      <c r="AB41" s="114"/>
      <c r="AC41" s="114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</row>
    <row r="42" spans="1:236" x14ac:dyDescent="0.3">
      <c r="A42" s="2">
        <v>12453</v>
      </c>
      <c r="B42" s="2" t="s">
        <v>2</v>
      </c>
      <c r="C42" s="2" t="s">
        <v>4</v>
      </c>
      <c r="D42" s="75">
        <v>87.435770749499994</v>
      </c>
      <c r="E42" s="84"/>
      <c r="F42" s="82"/>
      <c r="G42" s="144"/>
      <c r="H42" s="111"/>
      <c r="I42" s="73"/>
      <c r="J42" s="44"/>
      <c r="K42" s="271" t="s">
        <v>70</v>
      </c>
      <c r="L42" s="9">
        <v>87.435770749499994</v>
      </c>
      <c r="M42" s="269">
        <v>0</v>
      </c>
      <c r="N42" s="5">
        <v>0</v>
      </c>
      <c r="O42" s="5">
        <f t="shared" si="3"/>
        <v>87.435770749499994</v>
      </c>
      <c r="P42" s="23">
        <v>0</v>
      </c>
      <c r="Q42" s="9">
        <v>0</v>
      </c>
      <c r="R42" s="9">
        <v>0</v>
      </c>
      <c r="S42" s="9">
        <v>0</v>
      </c>
      <c r="T42" s="37">
        <v>0</v>
      </c>
      <c r="U42" s="100">
        <f t="shared" si="4"/>
        <v>87.435770749499994</v>
      </c>
      <c r="V42" s="112"/>
      <c r="W42" s="112"/>
      <c r="X42" s="112"/>
      <c r="Y42" s="112"/>
      <c r="Z42" s="112"/>
      <c r="AA42" s="112"/>
      <c r="AB42" s="112"/>
      <c r="AC42" s="112"/>
    </row>
    <row r="43" spans="1:236" s="49" customFormat="1" x14ac:dyDescent="0.3">
      <c r="A43" s="2">
        <v>12454</v>
      </c>
      <c r="B43" s="2" t="s">
        <v>2</v>
      </c>
      <c r="C43" s="2" t="s">
        <v>4</v>
      </c>
      <c r="D43" s="75">
        <v>85.954823007300007</v>
      </c>
      <c r="E43" s="84"/>
      <c r="F43" s="51"/>
      <c r="G43" s="151"/>
      <c r="H43" s="153"/>
      <c r="I43" s="79"/>
      <c r="J43" s="80"/>
      <c r="K43" s="271" t="s">
        <v>70</v>
      </c>
      <c r="L43" s="9">
        <v>85.954823007300007</v>
      </c>
      <c r="M43" s="269">
        <v>0</v>
      </c>
      <c r="N43" s="5">
        <v>0</v>
      </c>
      <c r="O43" s="5">
        <f t="shared" si="3"/>
        <v>85.954823007300007</v>
      </c>
      <c r="P43" s="23">
        <v>0</v>
      </c>
      <c r="Q43" s="9">
        <v>0</v>
      </c>
      <c r="R43" s="9">
        <v>0</v>
      </c>
      <c r="S43" s="9">
        <v>0</v>
      </c>
      <c r="T43" s="37">
        <v>0</v>
      </c>
      <c r="U43" s="100">
        <f t="shared" si="4"/>
        <v>85.954823007300007</v>
      </c>
      <c r="V43" s="134"/>
      <c r="W43" s="134"/>
      <c r="X43" s="134"/>
      <c r="Y43" s="134"/>
      <c r="Z43" s="134"/>
      <c r="AA43" s="134"/>
      <c r="AB43" s="134"/>
      <c r="AC43" s="134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33"/>
      <c r="CL43" s="133"/>
      <c r="CM43" s="133"/>
      <c r="CN43" s="133"/>
      <c r="CO43" s="133"/>
      <c r="CP43" s="133"/>
      <c r="CQ43" s="133"/>
      <c r="CR43" s="133"/>
      <c r="CS43" s="133"/>
      <c r="CT43" s="133"/>
      <c r="CU43" s="133"/>
      <c r="CV43" s="133"/>
      <c r="CW43" s="133"/>
      <c r="CX43" s="133"/>
      <c r="CY43" s="133"/>
      <c r="CZ43" s="133"/>
      <c r="DA43" s="133"/>
      <c r="DB43" s="133"/>
      <c r="DC43" s="133"/>
      <c r="DD43" s="133"/>
      <c r="DE43" s="133"/>
      <c r="DF43" s="133"/>
      <c r="DG43" s="133"/>
      <c r="DH43" s="133"/>
      <c r="DI43" s="133"/>
      <c r="DJ43" s="133"/>
      <c r="DK43" s="133"/>
      <c r="DL43" s="133"/>
      <c r="DM43" s="133"/>
      <c r="DN43" s="133"/>
      <c r="DO43" s="133"/>
      <c r="DP43" s="133"/>
      <c r="DQ43" s="133"/>
      <c r="DR43" s="133"/>
      <c r="DS43" s="133"/>
      <c r="DT43" s="133"/>
      <c r="DU43" s="133"/>
      <c r="DV43" s="133"/>
      <c r="DW43" s="133"/>
      <c r="DX43" s="133"/>
      <c r="DY43" s="133"/>
      <c r="DZ43" s="133"/>
      <c r="EA43" s="133"/>
      <c r="EB43" s="133"/>
      <c r="EC43" s="133"/>
      <c r="ED43" s="133"/>
      <c r="EE43" s="133"/>
      <c r="EF43" s="133"/>
      <c r="EG43" s="133"/>
      <c r="EH43" s="133"/>
      <c r="EI43" s="133"/>
      <c r="EJ43" s="133"/>
      <c r="EK43" s="133"/>
      <c r="EL43" s="133"/>
      <c r="EM43" s="133"/>
      <c r="EN43" s="133"/>
      <c r="EO43" s="133"/>
      <c r="EP43" s="133"/>
      <c r="EQ43" s="133"/>
      <c r="ER43" s="133"/>
      <c r="ES43" s="133"/>
      <c r="ET43" s="133"/>
      <c r="EU43" s="133"/>
      <c r="EV43" s="133"/>
      <c r="EW43" s="133"/>
      <c r="EX43" s="133"/>
      <c r="EY43" s="133"/>
      <c r="EZ43" s="133"/>
      <c r="FA43" s="133"/>
      <c r="FB43" s="133"/>
      <c r="FC43" s="133"/>
      <c r="FD43" s="133"/>
      <c r="FE43" s="133"/>
      <c r="FF43" s="133"/>
      <c r="FG43" s="133"/>
      <c r="FH43" s="133"/>
      <c r="FI43" s="133"/>
      <c r="FJ43" s="133"/>
      <c r="FK43" s="133"/>
      <c r="FL43" s="133"/>
      <c r="FM43" s="133"/>
      <c r="FN43" s="133"/>
      <c r="FO43" s="133"/>
      <c r="FP43" s="133"/>
      <c r="FQ43" s="133"/>
      <c r="FR43" s="133"/>
      <c r="FS43" s="133"/>
      <c r="FT43" s="133"/>
      <c r="FU43" s="133"/>
      <c r="FV43" s="133"/>
      <c r="FW43" s="133"/>
      <c r="FX43" s="133"/>
      <c r="FY43" s="133"/>
      <c r="FZ43" s="133"/>
      <c r="GA43" s="133"/>
      <c r="GB43" s="133"/>
      <c r="GC43" s="133"/>
      <c r="GD43" s="133"/>
      <c r="GE43" s="133"/>
      <c r="GF43" s="133"/>
      <c r="GG43" s="133"/>
      <c r="GH43" s="133"/>
      <c r="GI43" s="133"/>
      <c r="GJ43" s="133"/>
      <c r="GK43" s="133"/>
      <c r="GL43" s="133"/>
      <c r="GM43" s="133"/>
      <c r="GN43" s="133"/>
      <c r="GO43" s="133"/>
      <c r="GP43" s="133"/>
      <c r="GQ43" s="133"/>
      <c r="GR43" s="133"/>
      <c r="GS43" s="133"/>
      <c r="GT43" s="133"/>
      <c r="GU43" s="133"/>
      <c r="GV43" s="133"/>
      <c r="GW43" s="133"/>
      <c r="GX43" s="133"/>
      <c r="GY43" s="133"/>
      <c r="GZ43" s="133"/>
      <c r="HA43" s="133"/>
      <c r="HB43" s="133"/>
      <c r="HC43" s="133"/>
      <c r="HD43" s="133"/>
      <c r="HE43" s="133"/>
      <c r="HF43" s="133"/>
      <c r="HG43" s="133"/>
      <c r="HH43" s="133"/>
      <c r="HI43" s="133"/>
      <c r="HJ43" s="133"/>
      <c r="HK43" s="133"/>
      <c r="HL43" s="133"/>
      <c r="HM43" s="133"/>
      <c r="HN43" s="133"/>
      <c r="HO43" s="133"/>
      <c r="HP43" s="133"/>
      <c r="HQ43" s="133"/>
      <c r="HR43" s="133"/>
      <c r="HS43" s="133"/>
      <c r="HT43" s="133"/>
      <c r="HU43" s="133"/>
      <c r="HV43" s="133"/>
      <c r="HW43" s="133"/>
      <c r="HX43" s="133"/>
      <c r="HY43" s="133"/>
      <c r="HZ43" s="133"/>
      <c r="IA43" s="133"/>
      <c r="IB43" s="133"/>
    </row>
    <row r="44" spans="1:236" x14ac:dyDescent="0.3">
      <c r="A44" s="2">
        <v>12455</v>
      </c>
      <c r="B44" s="2" t="s">
        <v>2</v>
      </c>
      <c r="C44" s="2" t="s">
        <v>4</v>
      </c>
      <c r="D44" s="75">
        <v>63.617398740100001</v>
      </c>
      <c r="E44" s="263"/>
      <c r="F44" s="262"/>
      <c r="G44" s="265"/>
      <c r="H44" s="262"/>
      <c r="I44" s="73"/>
      <c r="J44" s="44"/>
      <c r="K44" s="271" t="s">
        <v>70</v>
      </c>
      <c r="L44" s="9">
        <v>63.617398740100001</v>
      </c>
      <c r="M44" s="269">
        <v>0</v>
      </c>
      <c r="N44" s="5">
        <v>0</v>
      </c>
      <c r="O44" s="5">
        <f t="shared" si="3"/>
        <v>63.617398740100001</v>
      </c>
      <c r="P44" s="23">
        <v>0</v>
      </c>
      <c r="Q44" s="9">
        <v>0</v>
      </c>
      <c r="R44" s="9">
        <v>0</v>
      </c>
      <c r="S44" s="9">
        <v>0</v>
      </c>
      <c r="T44" s="37">
        <v>0</v>
      </c>
      <c r="U44" s="100">
        <f t="shared" si="4"/>
        <v>63.617398740100001</v>
      </c>
      <c r="V44" s="117"/>
      <c r="W44" s="112"/>
      <c r="X44" s="112"/>
      <c r="Y44" s="117"/>
      <c r="Z44" s="112"/>
      <c r="AA44" s="112"/>
      <c r="AB44" s="112"/>
      <c r="AC44" s="112"/>
    </row>
    <row r="45" spans="1:236" x14ac:dyDescent="0.3">
      <c r="A45" s="2">
        <v>12459</v>
      </c>
      <c r="B45" s="2" t="s">
        <v>2</v>
      </c>
      <c r="C45" s="2" t="s">
        <v>4</v>
      </c>
      <c r="D45" s="75">
        <v>5.5320057367400004</v>
      </c>
      <c r="E45" s="149" t="s">
        <v>54</v>
      </c>
      <c r="F45" s="82">
        <v>5.5320057367400004</v>
      </c>
      <c r="G45" s="265"/>
      <c r="H45" s="262"/>
      <c r="I45" s="73"/>
      <c r="J45" s="44"/>
      <c r="K45" s="88"/>
      <c r="L45" s="90"/>
      <c r="M45" s="269">
        <v>0</v>
      </c>
      <c r="N45" s="5">
        <v>0</v>
      </c>
      <c r="O45" s="5">
        <f t="shared" si="3"/>
        <v>5.5320057367400004</v>
      </c>
      <c r="P45" s="23">
        <v>0</v>
      </c>
      <c r="Q45" s="9">
        <v>0</v>
      </c>
      <c r="R45" s="9">
        <v>0</v>
      </c>
      <c r="S45" s="9">
        <v>0</v>
      </c>
      <c r="T45" s="37">
        <v>0</v>
      </c>
      <c r="U45" s="100">
        <f t="shared" si="4"/>
        <v>5.5320057367400004</v>
      </c>
      <c r="V45" s="117"/>
      <c r="W45" s="112"/>
      <c r="X45" s="112"/>
      <c r="Y45" s="117"/>
      <c r="Z45" s="112"/>
      <c r="AA45" s="112"/>
      <c r="AB45" s="112"/>
      <c r="AC45" s="112"/>
    </row>
    <row r="46" spans="1:236" x14ac:dyDescent="0.3">
      <c r="A46" s="2">
        <v>12462</v>
      </c>
      <c r="B46" s="2" t="s">
        <v>2</v>
      </c>
      <c r="C46" s="2" t="s">
        <v>4</v>
      </c>
      <c r="D46" s="75">
        <v>27.412277956899999</v>
      </c>
      <c r="E46" s="148" t="s">
        <v>54</v>
      </c>
      <c r="F46" s="82">
        <v>27.412277956899999</v>
      </c>
      <c r="G46" s="143"/>
      <c r="H46" s="51"/>
      <c r="I46" s="73"/>
      <c r="J46" s="44"/>
      <c r="K46" s="299"/>
      <c r="L46" s="90"/>
      <c r="M46" s="269">
        <v>0</v>
      </c>
      <c r="N46" s="5">
        <v>9.0514742134699997</v>
      </c>
      <c r="O46" s="5">
        <f t="shared" si="3"/>
        <v>18.360803743429997</v>
      </c>
      <c r="P46" s="23">
        <v>9.0514742134699997</v>
      </c>
      <c r="Q46" s="9">
        <v>0</v>
      </c>
      <c r="R46" s="9">
        <v>0</v>
      </c>
      <c r="S46" s="9">
        <v>0</v>
      </c>
      <c r="T46" s="37">
        <v>0</v>
      </c>
      <c r="U46" s="100">
        <f t="shared" si="4"/>
        <v>27.412277956899999</v>
      </c>
      <c r="V46" s="112"/>
      <c r="W46" s="112"/>
      <c r="X46" s="112"/>
      <c r="Y46" s="112"/>
      <c r="Z46" s="112"/>
      <c r="AA46" s="112"/>
      <c r="AB46" s="112"/>
      <c r="AC46" s="112"/>
    </row>
    <row r="47" spans="1:236" x14ac:dyDescent="0.3">
      <c r="A47" s="2">
        <v>12463</v>
      </c>
      <c r="B47" s="2" t="s">
        <v>2</v>
      </c>
      <c r="C47" s="2" t="s">
        <v>4</v>
      </c>
      <c r="D47" s="75">
        <v>53.0330501746</v>
      </c>
      <c r="E47" s="148" t="s">
        <v>54</v>
      </c>
      <c r="F47" s="82">
        <v>53.0330501746</v>
      </c>
      <c r="G47" s="144"/>
      <c r="H47" s="111"/>
      <c r="I47" s="73">
        <v>0.5</v>
      </c>
      <c r="J47" s="44"/>
      <c r="K47" s="88"/>
      <c r="L47" s="90"/>
      <c r="M47" s="269">
        <v>0</v>
      </c>
      <c r="N47" s="5">
        <v>34.024652811099998</v>
      </c>
      <c r="O47" s="5">
        <f t="shared" si="3"/>
        <v>19.008397363500002</v>
      </c>
      <c r="P47" s="23">
        <v>34.024652811099998</v>
      </c>
      <c r="Q47" s="9">
        <v>15.305552042</v>
      </c>
      <c r="R47" s="9">
        <v>31.928367523199999</v>
      </c>
      <c r="S47" s="9">
        <v>5.2207009586100002</v>
      </c>
      <c r="T47" s="37">
        <v>0</v>
      </c>
      <c r="U47" s="100">
        <f t="shared" si="4"/>
        <v>0.57842965078999953</v>
      </c>
      <c r="V47" s="112"/>
      <c r="W47" s="112"/>
      <c r="X47" s="112"/>
      <c r="Y47" s="112"/>
      <c r="Z47" s="112"/>
      <c r="AA47" s="112"/>
      <c r="AB47" s="112"/>
      <c r="AC47" s="112"/>
    </row>
    <row r="48" spans="1:236" x14ac:dyDescent="0.3">
      <c r="A48" s="2">
        <v>12464</v>
      </c>
      <c r="B48" s="2" t="s">
        <v>2</v>
      </c>
      <c r="C48" s="2" t="s">
        <v>4</v>
      </c>
      <c r="D48" s="75">
        <v>14.4181515963</v>
      </c>
      <c r="E48" s="148" t="s">
        <v>55</v>
      </c>
      <c r="F48" s="82">
        <v>14.4181515963</v>
      </c>
      <c r="G48" s="143"/>
      <c r="H48" s="82"/>
      <c r="I48" s="73"/>
      <c r="J48" s="44"/>
      <c r="K48" s="299"/>
      <c r="L48" s="90"/>
      <c r="M48" s="269">
        <v>0</v>
      </c>
      <c r="N48" s="5">
        <v>0</v>
      </c>
      <c r="O48" s="5">
        <f t="shared" si="3"/>
        <v>14.4181515963</v>
      </c>
      <c r="P48" s="23">
        <v>0</v>
      </c>
      <c r="Q48" s="9">
        <v>0</v>
      </c>
      <c r="R48" s="9">
        <v>0</v>
      </c>
      <c r="S48" s="9">
        <v>0</v>
      </c>
      <c r="T48" s="37">
        <v>0</v>
      </c>
      <c r="U48" s="100">
        <f t="shared" si="4"/>
        <v>14.4181515963</v>
      </c>
      <c r="V48" s="112"/>
      <c r="W48" s="112"/>
      <c r="X48" s="112"/>
      <c r="Y48" s="112"/>
      <c r="Z48" s="112"/>
      <c r="AA48" s="112"/>
      <c r="AB48" s="112"/>
      <c r="AC48" s="112"/>
    </row>
    <row r="49" spans="1:29" x14ac:dyDescent="0.3">
      <c r="A49" s="2">
        <v>12465</v>
      </c>
      <c r="B49" s="2" t="s">
        <v>2</v>
      </c>
      <c r="C49" s="2" t="s">
        <v>4</v>
      </c>
      <c r="D49" s="75">
        <v>11.4572405514</v>
      </c>
      <c r="E49" s="148" t="s">
        <v>55</v>
      </c>
      <c r="F49" s="82">
        <v>11.4572405514</v>
      </c>
      <c r="G49" s="144"/>
      <c r="H49" s="111"/>
      <c r="I49" s="73"/>
      <c r="J49" s="44"/>
      <c r="K49" s="89"/>
      <c r="L49" s="90"/>
      <c r="M49" s="269">
        <v>0</v>
      </c>
      <c r="N49" s="5">
        <v>0.35845623589699999</v>
      </c>
      <c r="O49" s="5">
        <f t="shared" si="3"/>
        <v>11.098784315503</v>
      </c>
      <c r="P49" s="23">
        <v>0.35845623589699999</v>
      </c>
      <c r="Q49" s="9">
        <v>0</v>
      </c>
      <c r="R49" s="9">
        <v>0</v>
      </c>
      <c r="S49" s="9">
        <v>0</v>
      </c>
      <c r="T49" s="37">
        <v>0</v>
      </c>
      <c r="U49" s="100">
        <f t="shared" si="4"/>
        <v>11.4572405514</v>
      </c>
      <c r="V49" s="112"/>
      <c r="W49" s="112"/>
      <c r="X49" s="112"/>
      <c r="Y49" s="112"/>
      <c r="Z49" s="112"/>
      <c r="AA49" s="112"/>
      <c r="AB49" s="112"/>
      <c r="AC49" s="112"/>
    </row>
    <row r="50" spans="1:29" s="46" customFormat="1" x14ac:dyDescent="0.3">
      <c r="A50" s="47" t="s">
        <v>52</v>
      </c>
      <c r="B50" s="47" t="s">
        <v>2</v>
      </c>
      <c r="C50" s="47"/>
      <c r="D50" s="20">
        <f>SUM(D20:D49)</f>
        <v>914.09921843247992</v>
      </c>
      <c r="E50" s="20"/>
      <c r="F50" s="20">
        <f>SUM(F20:F49)</f>
        <v>503.98749273548998</v>
      </c>
      <c r="G50" s="20"/>
      <c r="H50" s="20">
        <f>SUM(H20:H49)</f>
        <v>0</v>
      </c>
      <c r="I50" s="20">
        <f>SUM(I20:I49)</f>
        <v>20.6</v>
      </c>
      <c r="J50" s="20">
        <f>SUM(J20:J49)</f>
        <v>3</v>
      </c>
      <c r="K50" s="20"/>
      <c r="L50" s="20">
        <f t="shared" ref="L50:U50" si="5">SUM(L20:L49)</f>
        <v>410.20799249689998</v>
      </c>
      <c r="M50" s="20">
        <f t="shared" si="5"/>
        <v>0</v>
      </c>
      <c r="N50" s="20">
        <f t="shared" si="5"/>
        <v>159.52407312751501</v>
      </c>
      <c r="O50" s="20">
        <f t="shared" si="5"/>
        <v>754.57514530496508</v>
      </c>
      <c r="P50" s="20">
        <f t="shared" si="5"/>
        <v>159.52407312751501</v>
      </c>
      <c r="Q50" s="20">
        <f t="shared" si="5"/>
        <v>49.784781207417005</v>
      </c>
      <c r="R50" s="20">
        <f t="shared" si="5"/>
        <v>91.28575045881</v>
      </c>
      <c r="S50" s="20">
        <f t="shared" si="5"/>
        <v>126.71851511809599</v>
      </c>
      <c r="T50" s="20">
        <f t="shared" si="5"/>
        <v>4.2</v>
      </c>
      <c r="U50" s="20">
        <f t="shared" si="5"/>
        <v>642.11017164815701</v>
      </c>
      <c r="V50" s="136"/>
      <c r="W50" s="136"/>
      <c r="X50" s="136"/>
      <c r="Y50" s="136"/>
      <c r="Z50" s="136"/>
      <c r="AA50" s="136"/>
      <c r="AB50" s="136"/>
      <c r="AC50" s="136"/>
    </row>
    <row r="51" spans="1:29" ht="28.8" x14ac:dyDescent="0.3">
      <c r="A51" s="2"/>
      <c r="B51" s="2"/>
      <c r="C51" s="2"/>
      <c r="D51" s="75"/>
      <c r="E51" s="148"/>
      <c r="F51" s="82"/>
      <c r="G51" s="144"/>
      <c r="H51" s="111"/>
      <c r="I51" s="73"/>
      <c r="J51" s="44"/>
      <c r="K51" s="89"/>
      <c r="L51" s="90"/>
      <c r="M51" s="269"/>
      <c r="N51" s="5"/>
      <c r="O51" s="5"/>
      <c r="P51" s="23"/>
      <c r="Q51" s="344" t="s">
        <v>66</v>
      </c>
      <c r="R51" s="344"/>
      <c r="S51" s="344"/>
      <c r="T51" s="139" t="s">
        <v>67</v>
      </c>
      <c r="U51" s="100"/>
      <c r="V51" s="112"/>
      <c r="W51" s="112"/>
      <c r="X51" s="112"/>
      <c r="Y51" s="112"/>
      <c r="Z51" s="112"/>
      <c r="AA51" s="112"/>
      <c r="AB51" s="112"/>
      <c r="AC51" s="112"/>
    </row>
    <row r="52" spans="1:29" ht="28.8" x14ac:dyDescent="0.3">
      <c r="A52" s="2"/>
      <c r="B52" s="2"/>
      <c r="C52" s="2"/>
      <c r="D52" s="75"/>
      <c r="E52" s="148"/>
      <c r="F52" s="82"/>
      <c r="G52" s="144"/>
      <c r="H52" s="111"/>
      <c r="I52" s="73"/>
      <c r="J52" s="44"/>
      <c r="K52" s="89"/>
      <c r="L52" s="90"/>
      <c r="M52" s="269"/>
      <c r="N52" s="5"/>
      <c r="O52" s="5"/>
      <c r="P52" s="23"/>
      <c r="Q52" s="127" t="s">
        <v>48</v>
      </c>
      <c r="R52" s="127" t="s">
        <v>49</v>
      </c>
      <c r="S52" s="127" t="s">
        <v>68</v>
      </c>
      <c r="T52" s="140" t="s">
        <v>50</v>
      </c>
      <c r="U52" s="100"/>
      <c r="V52" s="112"/>
      <c r="W52" s="112"/>
      <c r="X52" s="112"/>
      <c r="Y52" s="112"/>
      <c r="Z52" s="112"/>
      <c r="AA52" s="112"/>
      <c r="AB52" s="112"/>
      <c r="AC52" s="112"/>
    </row>
    <row r="53" spans="1:29" x14ac:dyDescent="0.3">
      <c r="A53" s="2">
        <v>12770</v>
      </c>
      <c r="B53" s="2" t="s">
        <v>31</v>
      </c>
      <c r="C53" s="2" t="s">
        <v>3</v>
      </c>
      <c r="D53" s="75">
        <v>19.347876957499999</v>
      </c>
      <c r="E53" s="150"/>
      <c r="F53" s="107"/>
      <c r="G53" s="265"/>
      <c r="H53" s="262"/>
      <c r="I53" s="73"/>
      <c r="J53" s="44"/>
      <c r="K53" s="271" t="s">
        <v>70</v>
      </c>
      <c r="L53" s="9">
        <v>19.347876957499999</v>
      </c>
      <c r="M53" s="269">
        <v>0</v>
      </c>
      <c r="N53" s="5">
        <v>0</v>
      </c>
      <c r="O53" s="5">
        <f t="shared" ref="O53:O84" si="6">D53-N53</f>
        <v>19.347876957499999</v>
      </c>
      <c r="P53" s="23">
        <v>0</v>
      </c>
      <c r="Q53" s="9">
        <v>0</v>
      </c>
      <c r="R53" s="9">
        <v>18.468571665900001</v>
      </c>
      <c r="S53" s="9">
        <v>0</v>
      </c>
      <c r="T53" s="37">
        <v>0</v>
      </c>
      <c r="U53" s="100">
        <f t="shared" ref="U53:U84" si="7">D53-(Q53+R53+S53+T53)</f>
        <v>0.87930529159999793</v>
      </c>
      <c r="V53" s="112"/>
      <c r="W53" s="112"/>
      <c r="X53" s="112"/>
      <c r="Y53" s="112"/>
      <c r="Z53" s="112"/>
      <c r="AA53" s="112"/>
      <c r="AB53" s="112"/>
      <c r="AC53" s="112"/>
    </row>
    <row r="54" spans="1:29" x14ac:dyDescent="0.3">
      <c r="A54" s="2">
        <v>12774</v>
      </c>
      <c r="B54" s="2" t="s">
        <v>31</v>
      </c>
      <c r="C54" s="2" t="s">
        <v>3</v>
      </c>
      <c r="D54" s="75">
        <v>14.842771621000001</v>
      </c>
      <c r="E54" s="106"/>
      <c r="F54" s="82"/>
      <c r="G54" s="143"/>
      <c r="H54" s="82"/>
      <c r="I54" s="73"/>
      <c r="J54" s="44"/>
      <c r="K54" s="271" t="s">
        <v>70</v>
      </c>
      <c r="L54" s="9">
        <v>14.842771621000001</v>
      </c>
      <c r="M54" s="269">
        <v>0</v>
      </c>
      <c r="N54" s="5">
        <v>0</v>
      </c>
      <c r="O54" s="5">
        <f t="shared" si="6"/>
        <v>14.842771621000001</v>
      </c>
      <c r="P54" s="23">
        <v>0</v>
      </c>
      <c r="Q54" s="9">
        <v>0</v>
      </c>
      <c r="R54" s="9">
        <v>0</v>
      </c>
      <c r="S54" s="9">
        <v>0</v>
      </c>
      <c r="T54" s="37">
        <v>0</v>
      </c>
      <c r="U54" s="100">
        <f t="shared" si="7"/>
        <v>14.842771621000001</v>
      </c>
      <c r="V54" s="112"/>
      <c r="W54" s="112"/>
      <c r="X54" s="112"/>
      <c r="Y54" s="112"/>
      <c r="Z54" s="112"/>
      <c r="AA54" s="112"/>
      <c r="AB54" s="112"/>
      <c r="AC54" s="112"/>
    </row>
    <row r="55" spans="1:29" x14ac:dyDescent="0.3">
      <c r="A55" s="2">
        <v>12775</v>
      </c>
      <c r="B55" s="2" t="s">
        <v>31</v>
      </c>
      <c r="C55" s="2" t="s">
        <v>3</v>
      </c>
      <c r="D55" s="75">
        <v>10.8223782757</v>
      </c>
      <c r="E55" s="106"/>
      <c r="F55" s="82"/>
      <c r="G55" s="143"/>
      <c r="H55" s="51"/>
      <c r="I55" s="73"/>
      <c r="J55" s="44"/>
      <c r="K55" s="271" t="s">
        <v>70</v>
      </c>
      <c r="L55" s="9">
        <v>10.8223782757</v>
      </c>
      <c r="M55" s="269">
        <v>0</v>
      </c>
      <c r="N55" s="5">
        <v>0</v>
      </c>
      <c r="O55" s="5">
        <f t="shared" si="6"/>
        <v>10.8223782757</v>
      </c>
      <c r="P55" s="23">
        <v>0</v>
      </c>
      <c r="Q55" s="9">
        <v>0</v>
      </c>
      <c r="R55" s="9">
        <v>10.2300355532</v>
      </c>
      <c r="S55" s="9">
        <v>0</v>
      </c>
      <c r="T55" s="37">
        <v>0</v>
      </c>
      <c r="U55" s="100">
        <f t="shared" si="7"/>
        <v>0.59234272249999975</v>
      </c>
      <c r="V55" s="112"/>
      <c r="W55" s="112"/>
      <c r="X55" s="112"/>
      <c r="Y55" s="112"/>
      <c r="Z55" s="112"/>
      <c r="AA55" s="112"/>
      <c r="AB55" s="112"/>
      <c r="AC55" s="112"/>
    </row>
    <row r="56" spans="1:29" x14ac:dyDescent="0.3">
      <c r="A56" s="2">
        <v>12779</v>
      </c>
      <c r="B56" s="2" t="s">
        <v>31</v>
      </c>
      <c r="C56" s="2" t="s">
        <v>3</v>
      </c>
      <c r="D56" s="75">
        <v>59.608387270999998</v>
      </c>
      <c r="E56" s="148" t="s">
        <v>54</v>
      </c>
      <c r="F56" s="82">
        <v>59.608387270999998</v>
      </c>
      <c r="G56" s="143"/>
      <c r="H56" s="51"/>
      <c r="I56" s="73"/>
      <c r="J56" s="44"/>
      <c r="K56" s="271"/>
      <c r="L56" s="270"/>
      <c r="M56" s="269">
        <v>0</v>
      </c>
      <c r="N56" s="5">
        <v>0</v>
      </c>
      <c r="O56" s="5">
        <f t="shared" si="6"/>
        <v>59.608387270999998</v>
      </c>
      <c r="P56" s="23">
        <v>0</v>
      </c>
      <c r="Q56" s="9">
        <v>3.36023794874</v>
      </c>
      <c r="R56" s="9">
        <v>21.6535628068</v>
      </c>
      <c r="S56" s="9">
        <v>14.395688849100001</v>
      </c>
      <c r="T56" s="37">
        <v>8.8643784026700008</v>
      </c>
      <c r="U56" s="100">
        <f t="shared" si="7"/>
        <v>11.334519263689998</v>
      </c>
      <c r="V56" s="112"/>
      <c r="W56" s="112"/>
      <c r="X56" s="112"/>
      <c r="Y56" s="112"/>
      <c r="Z56" s="112"/>
      <c r="AA56" s="112"/>
      <c r="AB56" s="112"/>
      <c r="AC56" s="112"/>
    </row>
    <row r="57" spans="1:29" x14ac:dyDescent="0.3">
      <c r="A57" s="2">
        <v>12780</v>
      </c>
      <c r="B57" s="2" t="s">
        <v>31</v>
      </c>
      <c r="C57" s="2" t="s">
        <v>3</v>
      </c>
      <c r="D57" s="75">
        <v>55.933691616099999</v>
      </c>
      <c r="E57" s="106"/>
      <c r="F57" s="82"/>
      <c r="G57" s="143"/>
      <c r="H57" s="82"/>
      <c r="I57" s="73"/>
      <c r="J57" s="44"/>
      <c r="K57" s="271" t="s">
        <v>70</v>
      </c>
      <c r="L57" s="9">
        <v>55.933691616099999</v>
      </c>
      <c r="M57" s="269">
        <v>0</v>
      </c>
      <c r="N57" s="5">
        <v>0</v>
      </c>
      <c r="O57" s="5">
        <f t="shared" si="6"/>
        <v>55.933691616099999</v>
      </c>
      <c r="P57" s="23">
        <v>0</v>
      </c>
      <c r="Q57" s="9">
        <v>0</v>
      </c>
      <c r="R57" s="9">
        <v>0</v>
      </c>
      <c r="S57" s="9">
        <v>0</v>
      </c>
      <c r="T57" s="37">
        <v>0</v>
      </c>
      <c r="U57" s="100">
        <f t="shared" si="7"/>
        <v>55.933691616099999</v>
      </c>
      <c r="V57" s="112"/>
      <c r="W57" s="112"/>
      <c r="X57" s="112"/>
      <c r="Y57" s="112"/>
      <c r="Z57" s="112"/>
      <c r="AA57" s="112"/>
      <c r="AB57" s="112"/>
      <c r="AC57" s="112"/>
    </row>
    <row r="58" spans="1:29" s="49" customFormat="1" x14ac:dyDescent="0.3">
      <c r="A58" s="2">
        <v>12782</v>
      </c>
      <c r="B58" s="2" t="s">
        <v>31</v>
      </c>
      <c r="C58" s="2" t="s">
        <v>3</v>
      </c>
      <c r="D58" s="75">
        <v>56.9179565779</v>
      </c>
      <c r="E58" s="84"/>
      <c r="F58" s="82"/>
      <c r="G58" s="147"/>
      <c r="H58" s="107"/>
      <c r="I58" s="73"/>
      <c r="J58" s="80"/>
      <c r="K58" s="271" t="s">
        <v>70</v>
      </c>
      <c r="L58" s="9">
        <v>56.9179565779</v>
      </c>
      <c r="M58" s="269">
        <v>0</v>
      </c>
      <c r="N58" s="5">
        <v>0</v>
      </c>
      <c r="O58" s="5">
        <f t="shared" si="6"/>
        <v>56.9179565779</v>
      </c>
      <c r="P58" s="23">
        <v>0</v>
      </c>
      <c r="Q58" s="9">
        <v>19.151702349600001</v>
      </c>
      <c r="R58" s="9">
        <v>33.284784303099997</v>
      </c>
      <c r="S58" s="9">
        <v>4.0605024224699999</v>
      </c>
      <c r="T58" s="37">
        <v>0</v>
      </c>
      <c r="U58" s="100">
        <f t="shared" si="7"/>
        <v>0.42096750273000083</v>
      </c>
      <c r="V58" s="116"/>
      <c r="W58" s="116"/>
      <c r="X58" s="116"/>
      <c r="Y58" s="116"/>
      <c r="Z58" s="116"/>
      <c r="AA58" s="116"/>
      <c r="AB58" s="116"/>
      <c r="AC58" s="116"/>
    </row>
    <row r="59" spans="1:29" x14ac:dyDescent="0.3">
      <c r="A59" s="2">
        <v>12783</v>
      </c>
      <c r="B59" s="2" t="s">
        <v>31</v>
      </c>
      <c r="C59" s="2" t="s">
        <v>3</v>
      </c>
      <c r="D59" s="75">
        <v>37.265975174700003</v>
      </c>
      <c r="E59" s="148" t="s">
        <v>54</v>
      </c>
      <c r="F59" s="82">
        <v>37.265975174700003</v>
      </c>
      <c r="G59" s="144"/>
      <c r="H59" s="111"/>
      <c r="I59" s="73">
        <v>3.1</v>
      </c>
      <c r="J59" s="44"/>
      <c r="N59" s="5">
        <v>8.5661144624199999</v>
      </c>
      <c r="O59" s="5">
        <f t="shared" si="6"/>
        <v>28.699860712280003</v>
      </c>
      <c r="P59" s="23">
        <v>8.5661144624199999</v>
      </c>
      <c r="Q59" s="9">
        <v>6.2551889106700003</v>
      </c>
      <c r="R59" s="9">
        <v>14.015496943600001</v>
      </c>
      <c r="S59" s="9">
        <v>13.960983928699999</v>
      </c>
      <c r="T59" s="37">
        <v>0</v>
      </c>
      <c r="U59" s="100">
        <f t="shared" si="7"/>
        <v>3.0343053917300011</v>
      </c>
      <c r="V59" s="112"/>
      <c r="W59" s="112"/>
      <c r="X59" s="112"/>
      <c r="Y59" s="112"/>
      <c r="Z59" s="112"/>
      <c r="AA59" s="112"/>
      <c r="AB59" s="112"/>
      <c r="AC59" s="112"/>
    </row>
    <row r="60" spans="1:29" x14ac:dyDescent="0.3">
      <c r="A60" s="2">
        <v>12784</v>
      </c>
      <c r="B60" s="2" t="s">
        <v>31</v>
      </c>
      <c r="C60" s="2" t="s">
        <v>3</v>
      </c>
      <c r="D60" s="75">
        <v>94.366928205099995</v>
      </c>
      <c r="E60" s="106"/>
      <c r="F60" s="82"/>
      <c r="G60" s="144"/>
      <c r="H60" s="111"/>
      <c r="I60" s="73"/>
      <c r="J60" s="44"/>
      <c r="K60" s="271" t="s">
        <v>70</v>
      </c>
      <c r="L60" s="9">
        <v>94.366928205099995</v>
      </c>
      <c r="M60" s="269">
        <v>0</v>
      </c>
      <c r="N60" s="5">
        <v>0</v>
      </c>
      <c r="O60" s="5">
        <f t="shared" si="6"/>
        <v>94.366928205099995</v>
      </c>
      <c r="P60" s="23">
        <v>0</v>
      </c>
      <c r="Q60" s="9">
        <v>23.5389017882</v>
      </c>
      <c r="R60" s="9">
        <v>21.259908013099999</v>
      </c>
      <c r="S60" s="9">
        <v>49.568118404000003</v>
      </c>
      <c r="T60" s="37">
        <v>0</v>
      </c>
      <c r="U60" s="100">
        <f t="shared" si="7"/>
        <v>-2.00003569261753E-10</v>
      </c>
      <c r="V60" s="112"/>
      <c r="W60" s="112"/>
      <c r="X60" s="112"/>
      <c r="Y60" s="112"/>
      <c r="Z60" s="112"/>
      <c r="AA60" s="112"/>
      <c r="AB60" s="112"/>
      <c r="AC60" s="112"/>
    </row>
    <row r="61" spans="1:29" x14ac:dyDescent="0.3">
      <c r="A61" s="2">
        <v>12785</v>
      </c>
      <c r="B61" s="2" t="s">
        <v>31</v>
      </c>
      <c r="C61" s="2" t="s">
        <v>3</v>
      </c>
      <c r="D61" s="75">
        <v>22.874556592699999</v>
      </c>
      <c r="E61" s="148" t="s">
        <v>54</v>
      </c>
      <c r="F61" s="82">
        <v>22.874556592699999</v>
      </c>
      <c r="G61" s="144"/>
      <c r="H61" s="111"/>
      <c r="I61" s="73">
        <v>8.6</v>
      </c>
      <c r="J61" s="44"/>
      <c r="K61" s="274"/>
      <c r="L61" s="273"/>
      <c r="M61" s="269">
        <v>0</v>
      </c>
      <c r="N61" s="5">
        <v>16.327244101400002</v>
      </c>
      <c r="O61" s="5">
        <f t="shared" si="6"/>
        <v>6.5473124912999978</v>
      </c>
      <c r="P61" s="23">
        <v>16.327244101400002</v>
      </c>
      <c r="Q61" s="9">
        <v>12.1261383705</v>
      </c>
      <c r="R61" s="9">
        <v>1.3241335416</v>
      </c>
      <c r="S61" s="9">
        <v>0</v>
      </c>
      <c r="T61" s="37">
        <v>8.7321145207399997</v>
      </c>
      <c r="U61" s="100">
        <f t="shared" si="7"/>
        <v>0.69217015986000163</v>
      </c>
      <c r="V61" s="112"/>
      <c r="W61" s="112"/>
      <c r="X61" s="112"/>
      <c r="Y61" s="112"/>
      <c r="Z61" s="112"/>
      <c r="AA61" s="112"/>
      <c r="AB61" s="112"/>
      <c r="AC61" s="112"/>
    </row>
    <row r="62" spans="1:29" x14ac:dyDescent="0.3">
      <c r="A62" s="2">
        <v>12787</v>
      </c>
      <c r="B62" s="2" t="s">
        <v>31</v>
      </c>
      <c r="C62" s="2" t="s">
        <v>3</v>
      </c>
      <c r="D62" s="75">
        <v>16.466946191200002</v>
      </c>
      <c r="E62" s="106"/>
      <c r="F62" s="82"/>
      <c r="G62" s="144"/>
      <c r="H62" s="111"/>
      <c r="I62" s="73"/>
      <c r="J62" s="44"/>
      <c r="K62" s="271" t="s">
        <v>70</v>
      </c>
      <c r="L62" s="9">
        <v>16.466946191200002</v>
      </c>
      <c r="M62" s="269">
        <v>0</v>
      </c>
      <c r="N62" s="5">
        <v>0</v>
      </c>
      <c r="O62" s="5">
        <f t="shared" si="6"/>
        <v>16.466946191200002</v>
      </c>
      <c r="P62" s="23">
        <v>0</v>
      </c>
      <c r="Q62" s="9">
        <v>0</v>
      </c>
      <c r="R62" s="9">
        <v>8.47290543021</v>
      </c>
      <c r="S62" s="9">
        <v>0</v>
      </c>
      <c r="T62" s="37">
        <v>0</v>
      </c>
      <c r="U62" s="100">
        <f t="shared" si="7"/>
        <v>7.9940407609900017</v>
      </c>
      <c r="V62" s="112"/>
      <c r="W62" s="112"/>
      <c r="X62" s="112"/>
      <c r="Y62" s="112"/>
      <c r="Z62" s="112"/>
      <c r="AA62" s="112"/>
      <c r="AB62" s="112"/>
      <c r="AC62" s="112"/>
    </row>
    <row r="63" spans="1:29" x14ac:dyDescent="0.3">
      <c r="A63" s="2">
        <v>12788</v>
      </c>
      <c r="B63" s="2" t="s">
        <v>31</v>
      </c>
      <c r="C63" s="2" t="s">
        <v>3</v>
      </c>
      <c r="D63" s="75">
        <v>7.0130409847599999</v>
      </c>
      <c r="E63" s="106"/>
      <c r="F63" s="82"/>
      <c r="G63" s="144"/>
      <c r="H63" s="111"/>
      <c r="I63" s="73"/>
      <c r="J63" s="44"/>
      <c r="K63" s="271" t="s">
        <v>70</v>
      </c>
      <c r="L63" s="9">
        <v>7.0130409847599999</v>
      </c>
      <c r="M63" s="269">
        <v>0</v>
      </c>
      <c r="N63" s="5">
        <v>0</v>
      </c>
      <c r="O63" s="5">
        <f t="shared" si="6"/>
        <v>7.0130409847599999</v>
      </c>
      <c r="P63" s="23">
        <v>0</v>
      </c>
      <c r="Q63" s="9">
        <v>0</v>
      </c>
      <c r="R63" s="9">
        <v>5.1075293741100003</v>
      </c>
      <c r="S63" s="9">
        <v>0</v>
      </c>
      <c r="T63" s="37">
        <v>0</v>
      </c>
      <c r="U63" s="100">
        <f t="shared" si="7"/>
        <v>1.9055116106499996</v>
      </c>
      <c r="V63" s="112"/>
      <c r="W63" s="112"/>
      <c r="X63" s="112"/>
      <c r="Y63" s="112"/>
      <c r="Z63" s="112"/>
      <c r="AA63" s="112"/>
      <c r="AB63" s="112"/>
      <c r="AC63" s="112"/>
    </row>
    <row r="64" spans="1:29" x14ac:dyDescent="0.3">
      <c r="A64" s="2">
        <v>12789</v>
      </c>
      <c r="B64" s="2" t="s">
        <v>31</v>
      </c>
      <c r="C64" s="2" t="s">
        <v>3</v>
      </c>
      <c r="D64" s="75">
        <v>11.2691031344</v>
      </c>
      <c r="E64" s="148" t="s">
        <v>54</v>
      </c>
      <c r="F64" s="82">
        <v>11.2691031344</v>
      </c>
      <c r="G64" s="144"/>
      <c r="H64" s="111"/>
      <c r="I64" s="73"/>
      <c r="J64" s="44"/>
      <c r="K64" s="88"/>
      <c r="L64" s="90"/>
      <c r="M64" s="269">
        <v>0</v>
      </c>
      <c r="N64" s="5">
        <v>0</v>
      </c>
      <c r="O64" s="5">
        <f t="shared" si="6"/>
        <v>11.2691031344</v>
      </c>
      <c r="P64" s="23">
        <v>0</v>
      </c>
      <c r="Q64" s="9">
        <v>0.407523696697</v>
      </c>
      <c r="R64" s="9">
        <v>0</v>
      </c>
      <c r="S64" s="9">
        <v>10.8615794377</v>
      </c>
      <c r="T64" s="37">
        <v>0</v>
      </c>
      <c r="U64" s="100">
        <f t="shared" si="7"/>
        <v>3.000266701747023E-12</v>
      </c>
      <c r="V64" s="112"/>
      <c r="W64" s="112"/>
      <c r="X64" s="112"/>
      <c r="Y64" s="112"/>
      <c r="Z64" s="112"/>
      <c r="AA64" s="112"/>
      <c r="AB64" s="112"/>
      <c r="AC64" s="112"/>
    </row>
    <row r="65" spans="1:29" x14ac:dyDescent="0.3">
      <c r="A65" s="2">
        <v>12790</v>
      </c>
      <c r="B65" s="2" t="s">
        <v>31</v>
      </c>
      <c r="C65" s="2" t="s">
        <v>3</v>
      </c>
      <c r="D65" s="75">
        <v>2.6382991274299998</v>
      </c>
      <c r="E65" s="148" t="s">
        <v>54</v>
      </c>
      <c r="F65" s="82">
        <v>2.6382991274299998</v>
      </c>
      <c r="G65" s="143"/>
      <c r="H65" s="51"/>
      <c r="I65" s="73"/>
      <c r="J65" s="44"/>
      <c r="K65" s="88"/>
      <c r="L65" s="90"/>
      <c r="M65" s="269">
        <v>0</v>
      </c>
      <c r="N65" s="5">
        <v>2.6382991274299998</v>
      </c>
      <c r="O65" s="5">
        <f t="shared" si="6"/>
        <v>0</v>
      </c>
      <c r="P65" s="23">
        <v>2.6382991274299998</v>
      </c>
      <c r="Q65" s="9">
        <v>0</v>
      </c>
      <c r="R65" s="9">
        <v>2.6382991274299998</v>
      </c>
      <c r="S65" s="9">
        <v>0</v>
      </c>
      <c r="T65" s="37">
        <v>0</v>
      </c>
      <c r="U65" s="100">
        <f t="shared" si="7"/>
        <v>0</v>
      </c>
      <c r="V65" s="112"/>
      <c r="W65" s="112"/>
      <c r="X65" s="112"/>
      <c r="Y65" s="112"/>
      <c r="Z65" s="112"/>
      <c r="AA65" s="112"/>
      <c r="AB65" s="112"/>
      <c r="AC65" s="112"/>
    </row>
    <row r="66" spans="1:29" x14ac:dyDescent="0.3">
      <c r="A66" s="2">
        <v>12791</v>
      </c>
      <c r="B66" s="2" t="s">
        <v>31</v>
      </c>
      <c r="C66" s="2" t="s">
        <v>3</v>
      </c>
      <c r="D66" s="75">
        <v>6.7116929709199997</v>
      </c>
      <c r="E66" s="148" t="s">
        <v>54</v>
      </c>
      <c r="F66" s="82">
        <v>6.7116929709199997</v>
      </c>
      <c r="G66" s="144"/>
      <c r="H66" s="111"/>
      <c r="I66" s="73"/>
      <c r="J66" s="44"/>
      <c r="K66" s="274"/>
      <c r="L66" s="90"/>
      <c r="M66" s="269">
        <v>0</v>
      </c>
      <c r="N66" s="5">
        <v>0</v>
      </c>
      <c r="O66" s="5">
        <f t="shared" si="6"/>
        <v>6.7116929709199997</v>
      </c>
      <c r="P66" s="23">
        <v>0</v>
      </c>
      <c r="Q66" s="9">
        <v>0</v>
      </c>
      <c r="R66" s="9">
        <v>5.3009272738700002</v>
      </c>
      <c r="S66" s="9">
        <v>1.41076569702</v>
      </c>
      <c r="T66" s="37">
        <v>0</v>
      </c>
      <c r="U66" s="100">
        <f t="shared" si="7"/>
        <v>2.999911430379143E-11</v>
      </c>
      <c r="V66" s="112"/>
      <c r="W66" s="112"/>
      <c r="X66" s="112"/>
      <c r="Y66" s="112"/>
      <c r="Z66" s="112"/>
      <c r="AA66" s="112"/>
      <c r="AB66" s="112"/>
      <c r="AC66" s="112"/>
    </row>
    <row r="67" spans="1:29" x14ac:dyDescent="0.3">
      <c r="A67" s="2">
        <v>12792</v>
      </c>
      <c r="B67" s="2" t="s">
        <v>31</v>
      </c>
      <c r="C67" s="2" t="s">
        <v>3</v>
      </c>
      <c r="D67" s="75">
        <v>13.9801414375</v>
      </c>
      <c r="E67" s="148" t="s">
        <v>54</v>
      </c>
      <c r="F67" s="82">
        <v>13.9801414375</v>
      </c>
      <c r="G67" s="143"/>
      <c r="H67" s="82"/>
      <c r="I67" s="73"/>
      <c r="J67" s="44"/>
      <c r="K67" s="271"/>
      <c r="L67" s="270"/>
      <c r="M67" s="269">
        <v>0</v>
      </c>
      <c r="N67" s="5">
        <v>0</v>
      </c>
      <c r="O67" s="5">
        <f t="shared" si="6"/>
        <v>13.9801414375</v>
      </c>
      <c r="P67" s="23">
        <v>0</v>
      </c>
      <c r="Q67" s="9">
        <v>4.4803576948900004</v>
      </c>
      <c r="R67" s="9">
        <v>0</v>
      </c>
      <c r="S67" s="9">
        <v>0</v>
      </c>
      <c r="T67" s="37">
        <v>0</v>
      </c>
      <c r="U67" s="100">
        <f t="shared" si="7"/>
        <v>9.4997837426099991</v>
      </c>
      <c r="V67" s="112"/>
      <c r="W67" s="112"/>
      <c r="X67" s="112"/>
      <c r="Y67" s="112"/>
      <c r="Z67" s="112"/>
      <c r="AA67" s="112"/>
      <c r="AB67" s="112"/>
      <c r="AC67" s="112"/>
    </row>
    <row r="68" spans="1:29" x14ac:dyDescent="0.3">
      <c r="A68" s="2">
        <v>12793</v>
      </c>
      <c r="B68" s="2" t="s">
        <v>31</v>
      </c>
      <c r="C68" s="2" t="s">
        <v>3</v>
      </c>
      <c r="D68" s="75">
        <v>7.5577644364900003</v>
      </c>
      <c r="E68" s="148" t="s">
        <v>54</v>
      </c>
      <c r="F68" s="82">
        <v>7.5577644364900003</v>
      </c>
      <c r="G68" s="144"/>
      <c r="H68" s="111"/>
      <c r="I68" s="73"/>
      <c r="J68" s="44"/>
      <c r="K68" s="299"/>
      <c r="L68" s="270"/>
      <c r="M68" s="269">
        <v>0</v>
      </c>
      <c r="N68" s="5">
        <v>0</v>
      </c>
      <c r="O68" s="5">
        <f t="shared" si="6"/>
        <v>7.5577644364900003</v>
      </c>
      <c r="P68" s="23">
        <v>0</v>
      </c>
      <c r="Q68" s="9">
        <v>7.5572114583700003</v>
      </c>
      <c r="R68" s="9">
        <v>0</v>
      </c>
      <c r="S68" s="9">
        <v>0</v>
      </c>
      <c r="T68" s="37">
        <v>0</v>
      </c>
      <c r="U68" s="100">
        <f t="shared" si="7"/>
        <v>5.5297811999999169E-4</v>
      </c>
      <c r="V68" s="112"/>
      <c r="W68" s="112"/>
      <c r="X68" s="112"/>
      <c r="Y68" s="112"/>
      <c r="Z68" s="112"/>
      <c r="AA68" s="112"/>
      <c r="AB68" s="112"/>
      <c r="AC68" s="112"/>
    </row>
    <row r="69" spans="1:29" x14ac:dyDescent="0.3">
      <c r="A69" s="2">
        <v>12794</v>
      </c>
      <c r="B69" s="2" t="s">
        <v>31</v>
      </c>
      <c r="C69" s="2" t="s">
        <v>3</v>
      </c>
      <c r="D69" s="75">
        <v>2.6076721059299999</v>
      </c>
      <c r="E69" s="148" t="s">
        <v>54</v>
      </c>
      <c r="F69" s="82">
        <v>2.6076721059299999</v>
      </c>
      <c r="G69" s="144"/>
      <c r="H69" s="111"/>
      <c r="I69" s="73"/>
      <c r="J69" s="44"/>
      <c r="K69" s="274"/>
      <c r="L69" s="270"/>
      <c r="M69" s="269">
        <v>0</v>
      </c>
      <c r="N69" s="5">
        <v>0</v>
      </c>
      <c r="O69" s="5">
        <f t="shared" si="6"/>
        <v>2.6076721059299999</v>
      </c>
      <c r="P69" s="23">
        <v>0</v>
      </c>
      <c r="Q69" s="9">
        <v>2.6076721059399999</v>
      </c>
      <c r="R69" s="9">
        <v>0</v>
      </c>
      <c r="S69" s="9">
        <v>0</v>
      </c>
      <c r="T69" s="37">
        <v>0</v>
      </c>
      <c r="U69" s="100">
        <f t="shared" si="7"/>
        <v>-1.000000082740371E-11</v>
      </c>
      <c r="V69" s="112"/>
      <c r="W69" s="112"/>
      <c r="X69" s="112"/>
      <c r="Y69" s="112"/>
      <c r="Z69" s="112"/>
      <c r="AA69" s="112"/>
      <c r="AB69" s="112"/>
      <c r="AC69" s="112"/>
    </row>
    <row r="70" spans="1:29" s="49" customFormat="1" x14ac:dyDescent="0.3">
      <c r="A70" s="2">
        <v>12795</v>
      </c>
      <c r="B70" s="2" t="s">
        <v>31</v>
      </c>
      <c r="C70" s="2" t="s">
        <v>3</v>
      </c>
      <c r="D70" s="75">
        <v>3.9465104693800002</v>
      </c>
      <c r="E70" s="148" t="s">
        <v>54</v>
      </c>
      <c r="F70" s="82">
        <v>3.9465104693800002</v>
      </c>
      <c r="G70" s="147"/>
      <c r="H70" s="107"/>
      <c r="I70" s="73"/>
      <c r="J70" s="80"/>
      <c r="K70" s="90"/>
      <c r="L70" s="90"/>
      <c r="M70" s="269">
        <v>0</v>
      </c>
      <c r="N70" s="5">
        <v>0</v>
      </c>
      <c r="O70" s="5">
        <f t="shared" si="6"/>
        <v>3.9465104693800002</v>
      </c>
      <c r="P70" s="23">
        <v>0</v>
      </c>
      <c r="Q70" s="9">
        <v>3.9465104693700002</v>
      </c>
      <c r="R70" s="9">
        <v>0</v>
      </c>
      <c r="S70" s="9">
        <v>0</v>
      </c>
      <c r="T70" s="37">
        <v>0</v>
      </c>
      <c r="U70" s="100">
        <f t="shared" si="7"/>
        <v>1.000000082740371E-11</v>
      </c>
      <c r="V70" s="116"/>
      <c r="W70" s="116"/>
      <c r="X70" s="116"/>
      <c r="Y70" s="116"/>
      <c r="Z70" s="116"/>
      <c r="AA70" s="116"/>
      <c r="AB70" s="116"/>
      <c r="AC70" s="116"/>
    </row>
    <row r="71" spans="1:29" s="81" customFormat="1" x14ac:dyDescent="0.3">
      <c r="A71" s="2">
        <v>12797</v>
      </c>
      <c r="B71" s="2" t="s">
        <v>31</v>
      </c>
      <c r="C71" s="2" t="s">
        <v>3</v>
      </c>
      <c r="D71" s="75">
        <v>10.2565169289</v>
      </c>
      <c r="E71" s="148" t="s">
        <v>55</v>
      </c>
      <c r="F71" s="82">
        <v>10.2565169289</v>
      </c>
      <c r="G71" s="147"/>
      <c r="H71" s="107"/>
      <c r="I71" s="73"/>
      <c r="J71" s="80"/>
      <c r="K71" s="90"/>
      <c r="L71" s="90"/>
      <c r="M71" s="269">
        <v>0</v>
      </c>
      <c r="N71" s="5">
        <v>10.2565169289</v>
      </c>
      <c r="O71" s="5">
        <f t="shared" si="6"/>
        <v>0</v>
      </c>
      <c r="P71" s="23">
        <v>10.2565169289</v>
      </c>
      <c r="Q71" s="9">
        <v>0.82858483592700005</v>
      </c>
      <c r="R71" s="9">
        <v>0.32535531577499999</v>
      </c>
      <c r="S71" s="9">
        <v>9.1025767771700004</v>
      </c>
      <c r="T71" s="37">
        <v>0</v>
      </c>
      <c r="U71" s="100">
        <f t="shared" si="7"/>
        <v>2.7998936502626748E-11</v>
      </c>
      <c r="V71" s="118"/>
      <c r="W71" s="118"/>
      <c r="X71" s="118"/>
      <c r="Y71" s="118"/>
      <c r="Z71" s="118"/>
      <c r="AA71" s="118"/>
      <c r="AB71" s="118"/>
      <c r="AC71" s="118"/>
    </row>
    <row r="72" spans="1:29" s="81" customFormat="1" x14ac:dyDescent="0.3">
      <c r="A72" s="2">
        <v>13660</v>
      </c>
      <c r="B72" s="2" t="s">
        <v>31</v>
      </c>
      <c r="C72" s="2" t="s">
        <v>6</v>
      </c>
      <c r="D72" s="75">
        <v>68.643380454199999</v>
      </c>
      <c r="E72" s="106"/>
      <c r="F72" s="82"/>
      <c r="G72" s="156"/>
      <c r="H72" s="107"/>
      <c r="I72" s="79"/>
      <c r="J72" s="80"/>
      <c r="K72" s="271" t="s">
        <v>70</v>
      </c>
      <c r="L72" s="9">
        <v>68.643380454199999</v>
      </c>
      <c r="M72" s="269">
        <v>0</v>
      </c>
      <c r="N72" s="5">
        <v>0</v>
      </c>
      <c r="O72" s="5">
        <f t="shared" si="6"/>
        <v>68.643380454199999</v>
      </c>
      <c r="P72" s="23">
        <v>0</v>
      </c>
      <c r="Q72" s="9">
        <v>0</v>
      </c>
      <c r="R72" s="9">
        <v>0</v>
      </c>
      <c r="S72" s="9">
        <v>0</v>
      </c>
      <c r="T72" s="37">
        <v>0</v>
      </c>
      <c r="U72" s="100">
        <f t="shared" si="7"/>
        <v>68.643380454199999</v>
      </c>
      <c r="V72" s="118"/>
      <c r="W72" s="118"/>
      <c r="X72" s="118"/>
      <c r="Y72" s="118"/>
      <c r="Z72" s="118"/>
      <c r="AA72" s="118"/>
      <c r="AB72" s="118"/>
      <c r="AC72" s="118"/>
    </row>
    <row r="73" spans="1:29" x14ac:dyDescent="0.3">
      <c r="A73" s="2">
        <v>13661</v>
      </c>
      <c r="B73" s="2" t="s">
        <v>31</v>
      </c>
      <c r="C73" s="2" t="s">
        <v>6</v>
      </c>
      <c r="D73" s="75">
        <v>80.448959621300006</v>
      </c>
      <c r="E73" s="106"/>
      <c r="F73" s="82"/>
      <c r="I73" s="73"/>
      <c r="J73" s="44"/>
      <c r="K73" s="271" t="s">
        <v>70</v>
      </c>
      <c r="L73" s="9">
        <v>80.448959621300006</v>
      </c>
      <c r="M73" s="269">
        <v>0</v>
      </c>
      <c r="N73" s="5">
        <v>0</v>
      </c>
      <c r="O73" s="5">
        <f t="shared" si="6"/>
        <v>80.448959621300006</v>
      </c>
      <c r="P73" s="23">
        <v>0</v>
      </c>
      <c r="Q73" s="9">
        <v>26.227444527100001</v>
      </c>
      <c r="R73" s="9">
        <v>0</v>
      </c>
      <c r="S73" s="9">
        <v>0</v>
      </c>
      <c r="T73" s="37">
        <v>0</v>
      </c>
      <c r="U73" s="100">
        <f t="shared" si="7"/>
        <v>54.221515094200001</v>
      </c>
      <c r="V73" s="112"/>
      <c r="W73" s="112"/>
      <c r="X73" s="112"/>
      <c r="Y73" s="112"/>
      <c r="Z73" s="112"/>
      <c r="AA73" s="112"/>
      <c r="AB73" s="112"/>
      <c r="AC73" s="112"/>
    </row>
    <row r="74" spans="1:29" x14ac:dyDescent="0.3">
      <c r="A74" s="2">
        <v>13662</v>
      </c>
      <c r="B74" s="2" t="s">
        <v>31</v>
      </c>
      <c r="C74" s="2" t="s">
        <v>6</v>
      </c>
      <c r="D74" s="75">
        <v>45.686415297800004</v>
      </c>
      <c r="E74" s="106"/>
      <c r="F74" s="82"/>
      <c r="I74" s="73"/>
      <c r="J74" s="44"/>
      <c r="K74" s="271" t="s">
        <v>70</v>
      </c>
      <c r="L74" s="9">
        <v>45.686415297800004</v>
      </c>
      <c r="M74" s="269">
        <v>0</v>
      </c>
      <c r="N74" s="5">
        <v>0</v>
      </c>
      <c r="O74" s="5">
        <f t="shared" si="6"/>
        <v>45.686415297800004</v>
      </c>
      <c r="P74" s="23">
        <v>0</v>
      </c>
      <c r="Q74" s="9">
        <v>0.47415278705800001</v>
      </c>
      <c r="R74" s="9">
        <v>0</v>
      </c>
      <c r="S74" s="9">
        <v>0</v>
      </c>
      <c r="T74" s="37">
        <v>0</v>
      </c>
      <c r="U74" s="100">
        <f t="shared" si="7"/>
        <v>45.212262510742001</v>
      </c>
      <c r="V74" s="112"/>
      <c r="W74" s="112"/>
      <c r="X74" s="112"/>
      <c r="Y74" s="112"/>
      <c r="Z74" s="112"/>
      <c r="AA74" s="112"/>
      <c r="AB74" s="112"/>
      <c r="AC74" s="112"/>
    </row>
    <row r="75" spans="1:29" x14ac:dyDescent="0.3">
      <c r="A75" s="2">
        <v>13663</v>
      </c>
      <c r="B75" s="2" t="s">
        <v>31</v>
      </c>
      <c r="C75" s="2" t="s">
        <v>6</v>
      </c>
      <c r="D75" s="75">
        <v>69.354889914200001</v>
      </c>
      <c r="E75" s="84"/>
      <c r="F75" s="82"/>
      <c r="G75" s="144"/>
      <c r="H75" s="111"/>
      <c r="I75" s="73"/>
      <c r="J75" s="44"/>
      <c r="K75" s="271" t="s">
        <v>70</v>
      </c>
      <c r="L75" s="9">
        <v>69.354889914200001</v>
      </c>
      <c r="M75" s="269">
        <v>0</v>
      </c>
      <c r="N75" s="5">
        <v>0</v>
      </c>
      <c r="O75" s="5">
        <f t="shared" si="6"/>
        <v>69.354889914200001</v>
      </c>
      <c r="P75" s="23">
        <v>0</v>
      </c>
      <c r="Q75" s="9">
        <v>0</v>
      </c>
      <c r="R75" s="9">
        <v>18.8300922277</v>
      </c>
      <c r="S75" s="9">
        <v>0</v>
      </c>
      <c r="T75" s="37">
        <v>0</v>
      </c>
      <c r="U75" s="100">
        <f t="shared" si="7"/>
        <v>50.524797686500001</v>
      </c>
      <c r="V75" s="112"/>
      <c r="W75" s="112"/>
      <c r="X75" s="112"/>
      <c r="Y75" s="112"/>
      <c r="Z75" s="112"/>
      <c r="AA75" s="112"/>
      <c r="AB75" s="112"/>
      <c r="AC75" s="112"/>
    </row>
    <row r="76" spans="1:29" x14ac:dyDescent="0.3">
      <c r="A76" s="2">
        <v>13664</v>
      </c>
      <c r="B76" s="2" t="s">
        <v>31</v>
      </c>
      <c r="C76" s="2" t="s">
        <v>6</v>
      </c>
      <c r="D76" s="75">
        <v>32.598088969700001</v>
      </c>
      <c r="E76" s="106"/>
      <c r="F76" s="82"/>
      <c r="G76" s="298"/>
      <c r="H76" s="297"/>
      <c r="I76" s="73"/>
      <c r="J76" s="44"/>
      <c r="K76" s="271" t="s">
        <v>70</v>
      </c>
      <c r="L76" s="9">
        <v>32.598088969700001</v>
      </c>
      <c r="M76" s="269">
        <v>0</v>
      </c>
      <c r="N76" s="5">
        <v>0</v>
      </c>
      <c r="O76" s="5">
        <f t="shared" si="6"/>
        <v>32.598088969700001</v>
      </c>
      <c r="P76" s="23">
        <v>0</v>
      </c>
      <c r="Q76" s="9">
        <v>0</v>
      </c>
      <c r="R76" s="9">
        <v>11.747564578</v>
      </c>
      <c r="S76" s="9">
        <v>0</v>
      </c>
      <c r="T76" s="37">
        <v>0</v>
      </c>
      <c r="U76" s="100">
        <f t="shared" si="7"/>
        <v>20.850524391699999</v>
      </c>
      <c r="V76" s="112"/>
      <c r="W76" s="112"/>
      <c r="X76" s="112"/>
      <c r="Y76" s="112"/>
      <c r="Z76" s="112"/>
      <c r="AA76" s="112"/>
      <c r="AB76" s="112"/>
      <c r="AC76" s="112"/>
    </row>
    <row r="77" spans="1:29" x14ac:dyDescent="0.3">
      <c r="A77" s="2">
        <v>13665</v>
      </c>
      <c r="B77" s="2" t="s">
        <v>31</v>
      </c>
      <c r="C77" s="2" t="s">
        <v>6</v>
      </c>
      <c r="D77" s="75">
        <v>58.273377285400002</v>
      </c>
      <c r="E77" s="106"/>
      <c r="F77" s="82"/>
      <c r="G77" s="298"/>
      <c r="H77" s="297"/>
      <c r="I77" s="73"/>
      <c r="J77" s="44"/>
      <c r="K77" s="271" t="s">
        <v>70</v>
      </c>
      <c r="L77" s="9">
        <v>58.273377285400002</v>
      </c>
      <c r="M77" s="269">
        <v>0</v>
      </c>
      <c r="N77" s="5">
        <v>0</v>
      </c>
      <c r="O77" s="5">
        <f t="shared" si="6"/>
        <v>58.273377285400002</v>
      </c>
      <c r="P77" s="23">
        <v>0</v>
      </c>
      <c r="Q77" s="9">
        <v>0</v>
      </c>
      <c r="R77" s="9">
        <v>0</v>
      </c>
      <c r="S77" s="9">
        <v>0</v>
      </c>
      <c r="T77" s="37">
        <v>0</v>
      </c>
      <c r="U77" s="100">
        <f t="shared" si="7"/>
        <v>58.273377285400002</v>
      </c>
      <c r="V77" s="112"/>
      <c r="W77" s="112"/>
      <c r="X77" s="112"/>
      <c r="Y77" s="112"/>
      <c r="Z77" s="112"/>
      <c r="AA77" s="112"/>
      <c r="AB77" s="112"/>
      <c r="AC77" s="112"/>
    </row>
    <row r="78" spans="1:29" x14ac:dyDescent="0.3">
      <c r="A78" s="2">
        <v>13666</v>
      </c>
      <c r="B78" s="2" t="s">
        <v>31</v>
      </c>
      <c r="C78" s="2" t="s">
        <v>6</v>
      </c>
      <c r="D78" s="75">
        <v>43.638605142400003</v>
      </c>
      <c r="E78" s="106"/>
      <c r="F78" s="82"/>
      <c r="G78" s="144"/>
      <c r="H78" s="111"/>
      <c r="I78" s="73"/>
      <c r="J78" s="44"/>
      <c r="K78" s="271" t="s">
        <v>70</v>
      </c>
      <c r="L78" s="9">
        <v>43.638605142400003</v>
      </c>
      <c r="M78" s="269">
        <v>0</v>
      </c>
      <c r="N78" s="5">
        <v>0</v>
      </c>
      <c r="O78" s="5">
        <f t="shared" si="6"/>
        <v>43.638605142400003</v>
      </c>
      <c r="P78" s="23">
        <v>0</v>
      </c>
      <c r="Q78" s="9">
        <v>0</v>
      </c>
      <c r="R78" s="9">
        <v>40.892102727500003</v>
      </c>
      <c r="S78" s="9">
        <v>0</v>
      </c>
      <c r="T78" s="37">
        <v>0</v>
      </c>
      <c r="U78" s="100">
        <f t="shared" si="7"/>
        <v>2.7465024149000001</v>
      </c>
      <c r="V78" s="112"/>
      <c r="W78" s="112"/>
      <c r="X78" s="112"/>
      <c r="Y78" s="112"/>
      <c r="Z78" s="112"/>
      <c r="AA78" s="112"/>
      <c r="AB78" s="112"/>
      <c r="AC78" s="112"/>
    </row>
    <row r="79" spans="1:29" x14ac:dyDescent="0.3">
      <c r="A79" s="2">
        <v>13667</v>
      </c>
      <c r="B79" s="2" t="s">
        <v>31</v>
      </c>
      <c r="C79" s="2" t="s">
        <v>6</v>
      </c>
      <c r="D79" s="75">
        <v>300.00768797000001</v>
      </c>
      <c r="E79" s="107"/>
      <c r="F79" s="107"/>
      <c r="G79" s="298"/>
      <c r="H79" s="297"/>
      <c r="I79" s="73"/>
      <c r="J79" s="44"/>
      <c r="K79" s="271" t="s">
        <v>70</v>
      </c>
      <c r="L79" s="9">
        <v>300.00768797000001</v>
      </c>
      <c r="M79" s="269">
        <v>0</v>
      </c>
      <c r="N79" s="5">
        <v>0</v>
      </c>
      <c r="O79" s="5">
        <f t="shared" si="6"/>
        <v>300.00768797000001</v>
      </c>
      <c r="P79" s="23">
        <v>0</v>
      </c>
      <c r="Q79" s="9">
        <v>210.29883467900001</v>
      </c>
      <c r="R79" s="9">
        <v>1.8788826890899999</v>
      </c>
      <c r="S79" s="9">
        <v>0</v>
      </c>
      <c r="T79" s="37">
        <v>0</v>
      </c>
      <c r="U79" s="100">
        <f t="shared" si="7"/>
        <v>87.829970601909992</v>
      </c>
      <c r="V79" s="112"/>
      <c r="W79" s="112"/>
      <c r="X79" s="112"/>
      <c r="Y79" s="112"/>
      <c r="Z79" s="112"/>
      <c r="AA79" s="112"/>
      <c r="AB79" s="112"/>
      <c r="AC79" s="112"/>
    </row>
    <row r="80" spans="1:29" x14ac:dyDescent="0.3">
      <c r="A80" s="2">
        <v>13668</v>
      </c>
      <c r="B80" s="2" t="s">
        <v>31</v>
      </c>
      <c r="C80" s="2" t="s">
        <v>6</v>
      </c>
      <c r="D80" s="75">
        <v>22.546038035700001</v>
      </c>
      <c r="E80" s="106"/>
      <c r="F80" s="82"/>
      <c r="G80" s="143"/>
      <c r="H80" s="51"/>
      <c r="I80" s="73"/>
      <c r="J80" s="44"/>
      <c r="K80" s="271" t="s">
        <v>70</v>
      </c>
      <c r="L80" s="9">
        <v>22.546038035700001</v>
      </c>
      <c r="M80" s="269">
        <v>0</v>
      </c>
      <c r="N80" s="5">
        <v>0</v>
      </c>
      <c r="O80" s="5">
        <f t="shared" si="6"/>
        <v>22.546038035700001</v>
      </c>
      <c r="P80" s="23">
        <v>0</v>
      </c>
      <c r="Q80" s="9">
        <v>0</v>
      </c>
      <c r="R80" s="9">
        <v>22.546038035700001</v>
      </c>
      <c r="S80" s="9">
        <v>0</v>
      </c>
      <c r="T80" s="37">
        <v>0</v>
      </c>
      <c r="U80" s="100">
        <f t="shared" si="7"/>
        <v>0</v>
      </c>
      <c r="V80" s="112"/>
      <c r="W80" s="112"/>
      <c r="X80" s="112"/>
      <c r="Y80" s="112"/>
      <c r="Z80" s="112"/>
      <c r="AA80" s="112"/>
      <c r="AB80" s="112"/>
      <c r="AC80" s="112"/>
    </row>
    <row r="81" spans="1:242" x14ac:dyDescent="0.3">
      <c r="A81" s="2">
        <v>13669</v>
      </c>
      <c r="B81" s="2" t="s">
        <v>31</v>
      </c>
      <c r="C81" s="2" t="s">
        <v>6</v>
      </c>
      <c r="D81" s="75">
        <v>15.001290083200001</v>
      </c>
      <c r="E81" s="106"/>
      <c r="F81" s="82"/>
      <c r="G81" s="143"/>
      <c r="H81" s="51"/>
      <c r="I81" s="73"/>
      <c r="J81" s="44"/>
      <c r="K81" s="271" t="s">
        <v>70</v>
      </c>
      <c r="L81" s="9">
        <v>15.001290083200001</v>
      </c>
      <c r="M81" s="269">
        <v>0</v>
      </c>
      <c r="N81" s="5">
        <v>0</v>
      </c>
      <c r="O81" s="5">
        <f t="shared" si="6"/>
        <v>15.001290083200001</v>
      </c>
      <c r="P81" s="23">
        <v>0</v>
      </c>
      <c r="Q81" s="9">
        <v>1.31462780809</v>
      </c>
      <c r="R81" s="9">
        <v>0</v>
      </c>
      <c r="S81" s="9">
        <v>0</v>
      </c>
      <c r="T81" s="37">
        <v>0</v>
      </c>
      <c r="U81" s="100">
        <f t="shared" si="7"/>
        <v>13.686662275110001</v>
      </c>
      <c r="V81" s="112"/>
      <c r="W81" s="112"/>
      <c r="X81" s="112"/>
      <c r="Y81" s="112"/>
      <c r="Z81" s="112"/>
      <c r="AA81" s="112"/>
      <c r="AB81" s="112"/>
      <c r="AC81" s="112"/>
    </row>
    <row r="82" spans="1:242" x14ac:dyDescent="0.3">
      <c r="A82" s="2">
        <v>13670</v>
      </c>
      <c r="B82" s="2" t="s">
        <v>31</v>
      </c>
      <c r="C82" s="2" t="s">
        <v>6</v>
      </c>
      <c r="D82" s="75">
        <v>23.933529610000001</v>
      </c>
      <c r="E82" s="106"/>
      <c r="F82" s="82"/>
      <c r="G82" s="144"/>
      <c r="H82" s="111"/>
      <c r="I82" s="73"/>
      <c r="J82" s="44"/>
      <c r="K82" s="271" t="s">
        <v>70</v>
      </c>
      <c r="L82" s="9">
        <v>23.933529610000001</v>
      </c>
      <c r="M82" s="269">
        <v>0</v>
      </c>
      <c r="N82" s="5">
        <v>0</v>
      </c>
      <c r="O82" s="5">
        <f t="shared" si="6"/>
        <v>23.933529610000001</v>
      </c>
      <c r="P82" s="23">
        <v>0</v>
      </c>
      <c r="Q82" s="9">
        <v>0</v>
      </c>
      <c r="R82" s="9">
        <v>23.933529610000001</v>
      </c>
      <c r="S82" s="9">
        <v>0</v>
      </c>
      <c r="T82" s="37">
        <v>0</v>
      </c>
      <c r="U82" s="100">
        <f t="shared" si="7"/>
        <v>0</v>
      </c>
      <c r="V82" s="112"/>
      <c r="W82" s="112"/>
      <c r="X82" s="112"/>
      <c r="Y82" s="112"/>
      <c r="Z82" s="112"/>
      <c r="AA82" s="112"/>
      <c r="AB82" s="112"/>
      <c r="AC82" s="112"/>
    </row>
    <row r="83" spans="1:242" x14ac:dyDescent="0.3">
      <c r="A83" s="2">
        <v>13671</v>
      </c>
      <c r="B83" s="2" t="s">
        <v>31</v>
      </c>
      <c r="C83" s="2" t="s">
        <v>6</v>
      </c>
      <c r="D83" s="75">
        <v>13.755207842100001</v>
      </c>
      <c r="E83" s="106"/>
      <c r="F83" s="82"/>
      <c r="G83" s="143"/>
      <c r="H83" s="51"/>
      <c r="I83" s="73"/>
      <c r="J83" s="44"/>
      <c r="K83" s="271" t="s">
        <v>70</v>
      </c>
      <c r="L83" s="9">
        <v>13.755207842100001</v>
      </c>
      <c r="M83" s="269">
        <v>0</v>
      </c>
      <c r="N83" s="5">
        <v>0</v>
      </c>
      <c r="O83" s="5">
        <f t="shared" si="6"/>
        <v>13.755207842100001</v>
      </c>
      <c r="P83" s="23">
        <v>0</v>
      </c>
      <c r="Q83" s="9">
        <v>0</v>
      </c>
      <c r="R83" s="9">
        <v>0</v>
      </c>
      <c r="S83" s="9">
        <v>0</v>
      </c>
      <c r="T83" s="37">
        <v>0</v>
      </c>
      <c r="U83" s="100">
        <f t="shared" si="7"/>
        <v>13.755207842100001</v>
      </c>
      <c r="V83" s="112"/>
      <c r="W83" s="112"/>
      <c r="X83" s="112"/>
      <c r="Y83" s="112"/>
      <c r="Z83" s="112"/>
      <c r="AA83" s="112"/>
      <c r="AB83" s="112"/>
      <c r="AC83" s="112"/>
    </row>
    <row r="84" spans="1:242" x14ac:dyDescent="0.3">
      <c r="A84" s="2">
        <v>13672</v>
      </c>
      <c r="B84" s="2" t="s">
        <v>31</v>
      </c>
      <c r="C84" s="2" t="s">
        <v>6</v>
      </c>
      <c r="D84" s="75">
        <v>18.449017633</v>
      </c>
      <c r="E84" s="106"/>
      <c r="F84" s="82"/>
      <c r="G84" s="143"/>
      <c r="H84" s="51"/>
      <c r="I84" s="73"/>
      <c r="J84" s="44"/>
      <c r="K84" s="271" t="s">
        <v>70</v>
      </c>
      <c r="L84" s="9">
        <v>18.449017633</v>
      </c>
      <c r="M84" s="269">
        <v>0</v>
      </c>
      <c r="N84" s="5">
        <v>0</v>
      </c>
      <c r="O84" s="5">
        <f t="shared" si="6"/>
        <v>18.449017633</v>
      </c>
      <c r="P84" s="23">
        <v>0</v>
      </c>
      <c r="Q84" s="9">
        <v>0</v>
      </c>
      <c r="R84" s="9">
        <v>11.4544420439</v>
      </c>
      <c r="S84" s="9">
        <v>0</v>
      </c>
      <c r="T84" s="37">
        <v>0</v>
      </c>
      <c r="U84" s="100">
        <f t="shared" si="7"/>
        <v>6.9945755891000001</v>
      </c>
      <c r="V84" s="112"/>
      <c r="W84" s="112"/>
      <c r="X84" s="112"/>
      <c r="Y84" s="112"/>
      <c r="Z84" s="112"/>
      <c r="AA84" s="112"/>
      <c r="AB84" s="112"/>
      <c r="AC84" s="112"/>
    </row>
    <row r="85" spans="1:242" x14ac:dyDescent="0.3">
      <c r="A85" s="2">
        <v>13673</v>
      </c>
      <c r="B85" s="2" t="s">
        <v>31</v>
      </c>
      <c r="C85" s="2" t="s">
        <v>6</v>
      </c>
      <c r="D85" s="75">
        <v>79.496262367900002</v>
      </c>
      <c r="E85" s="148" t="s">
        <v>54</v>
      </c>
      <c r="F85" s="82">
        <v>79.496262367900002</v>
      </c>
      <c r="G85" s="143"/>
      <c r="H85" s="82"/>
      <c r="I85" s="73">
        <v>3.9</v>
      </c>
      <c r="J85" s="44"/>
      <c r="K85" s="88"/>
      <c r="L85" s="90"/>
      <c r="M85" s="269">
        <v>0</v>
      </c>
      <c r="N85" s="5">
        <v>3.6438856253799998</v>
      </c>
      <c r="O85" s="5">
        <f t="shared" ref="O85:O111" si="8">D85-N85</f>
        <v>75.852376742520008</v>
      </c>
      <c r="P85" s="23">
        <v>3.6438856253799998</v>
      </c>
      <c r="Q85" s="9">
        <v>5.1219352331300003</v>
      </c>
      <c r="R85" s="9">
        <v>52.654671602000001</v>
      </c>
      <c r="S85" s="9">
        <v>3.1770893304999999</v>
      </c>
      <c r="T85" s="37">
        <v>6.5428787795699996</v>
      </c>
      <c r="U85" s="100">
        <f t="shared" ref="U85:U111" si="9">D85-(Q85+R85+S85+T85)</f>
        <v>11.999687422699992</v>
      </c>
      <c r="V85" s="112"/>
      <c r="W85" s="112"/>
      <c r="X85" s="112"/>
      <c r="Y85" s="112"/>
      <c r="Z85" s="112"/>
      <c r="AA85" s="112"/>
      <c r="AB85" s="112"/>
      <c r="AC85" s="112"/>
    </row>
    <row r="86" spans="1:242" s="49" customFormat="1" x14ac:dyDescent="0.3">
      <c r="A86" s="2">
        <v>13674</v>
      </c>
      <c r="B86" s="2" t="s">
        <v>31</v>
      </c>
      <c r="C86" s="2" t="s">
        <v>6</v>
      </c>
      <c r="D86" s="75">
        <v>307.59756702499999</v>
      </c>
      <c r="E86" s="106"/>
      <c r="F86" s="82"/>
      <c r="G86" s="143"/>
      <c r="H86" s="82"/>
      <c r="I86" s="73"/>
      <c r="J86" s="44"/>
      <c r="K86" s="271" t="s">
        <v>70</v>
      </c>
      <c r="L86" s="9">
        <v>307.59756702499999</v>
      </c>
      <c r="M86" s="269">
        <v>0</v>
      </c>
      <c r="N86" s="5">
        <v>0</v>
      </c>
      <c r="O86" s="5">
        <f t="shared" si="8"/>
        <v>307.59756702499999</v>
      </c>
      <c r="P86" s="23">
        <v>0</v>
      </c>
      <c r="Q86" s="9">
        <v>0</v>
      </c>
      <c r="R86" s="9">
        <v>21.285405957999998</v>
      </c>
      <c r="S86" s="9">
        <v>0</v>
      </c>
      <c r="T86" s="37">
        <v>0</v>
      </c>
      <c r="U86" s="100">
        <f t="shared" si="9"/>
        <v>286.31216106699998</v>
      </c>
      <c r="V86" s="116"/>
      <c r="W86" s="116"/>
      <c r="X86" s="116"/>
      <c r="Y86" s="116"/>
      <c r="Z86" s="116"/>
      <c r="AA86" s="116"/>
      <c r="AB86" s="116"/>
      <c r="AC86" s="116"/>
    </row>
    <row r="87" spans="1:242" s="30" customFormat="1" x14ac:dyDescent="0.3">
      <c r="A87" s="2">
        <v>13675</v>
      </c>
      <c r="B87" s="2" t="s">
        <v>31</v>
      </c>
      <c r="C87" s="2" t="s">
        <v>6</v>
      </c>
      <c r="D87" s="75">
        <v>626.63268580199997</v>
      </c>
      <c r="E87" s="106"/>
      <c r="F87" s="82"/>
      <c r="G87" s="144"/>
      <c r="H87" s="111"/>
      <c r="I87" s="73"/>
      <c r="J87" s="44"/>
      <c r="K87" s="271" t="s">
        <v>70</v>
      </c>
      <c r="L87" s="9">
        <v>626.63268580199997</v>
      </c>
      <c r="M87" s="269">
        <v>0</v>
      </c>
      <c r="N87" s="5">
        <v>0</v>
      </c>
      <c r="O87" s="5">
        <f t="shared" si="8"/>
        <v>626.63268580199997</v>
      </c>
      <c r="P87" s="23">
        <v>0</v>
      </c>
      <c r="Q87" s="9">
        <v>86.621987593</v>
      </c>
      <c r="R87" s="9">
        <v>198.01504742099999</v>
      </c>
      <c r="S87" s="9">
        <v>0</v>
      </c>
      <c r="T87" s="37">
        <v>0</v>
      </c>
      <c r="U87" s="100">
        <f t="shared" si="9"/>
        <v>341.99565078799998</v>
      </c>
      <c r="V87" s="296"/>
      <c r="W87" s="113"/>
      <c r="X87" s="113"/>
      <c r="Y87" s="113"/>
      <c r="Z87" s="113"/>
      <c r="AA87" s="113"/>
      <c r="AB87" s="113"/>
      <c r="AC87" s="113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</row>
    <row r="88" spans="1:242" x14ac:dyDescent="0.3">
      <c r="A88" s="2">
        <v>13676</v>
      </c>
      <c r="B88" s="2" t="s">
        <v>31</v>
      </c>
      <c r="C88" s="2" t="s">
        <v>6</v>
      </c>
      <c r="D88" s="75">
        <v>36.668748257899999</v>
      </c>
      <c r="E88" s="106"/>
      <c r="F88" s="82"/>
      <c r="G88" s="265"/>
      <c r="H88" s="262"/>
      <c r="I88" s="73"/>
      <c r="J88" s="44"/>
      <c r="K88" s="271" t="s">
        <v>70</v>
      </c>
      <c r="L88" s="9">
        <v>36.668748257899999</v>
      </c>
      <c r="M88" s="269">
        <v>0</v>
      </c>
      <c r="N88" s="5">
        <v>0</v>
      </c>
      <c r="O88" s="5">
        <f t="shared" si="8"/>
        <v>36.668748257899999</v>
      </c>
      <c r="P88" s="23">
        <v>0</v>
      </c>
      <c r="Q88" s="9">
        <v>0</v>
      </c>
      <c r="R88" s="9">
        <v>22.184933872599998</v>
      </c>
      <c r="S88" s="9">
        <v>0</v>
      </c>
      <c r="T88" s="37">
        <v>0</v>
      </c>
      <c r="U88" s="100">
        <f t="shared" si="9"/>
        <v>14.483814385300001</v>
      </c>
      <c r="V88" s="113"/>
      <c r="W88" s="113"/>
      <c r="X88" s="113"/>
      <c r="Y88" s="113"/>
      <c r="Z88" s="113"/>
      <c r="AA88" s="113"/>
      <c r="AB88" s="113"/>
      <c r="AC88" s="113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</row>
    <row r="89" spans="1:242" x14ac:dyDescent="0.3">
      <c r="A89" s="2">
        <v>13677</v>
      </c>
      <c r="B89" s="2" t="s">
        <v>31</v>
      </c>
      <c r="C89" s="2" t="s">
        <v>6</v>
      </c>
      <c r="D89" s="75">
        <v>26.0854716379</v>
      </c>
      <c r="E89" s="106"/>
      <c r="F89" s="82"/>
      <c r="G89" s="143"/>
      <c r="H89" s="82"/>
      <c r="I89" s="73"/>
      <c r="J89" s="44"/>
      <c r="K89" s="271" t="s">
        <v>70</v>
      </c>
      <c r="L89" s="9">
        <v>26.0854716379</v>
      </c>
      <c r="M89" s="269">
        <v>0</v>
      </c>
      <c r="N89" s="5">
        <v>0</v>
      </c>
      <c r="O89" s="5">
        <f t="shared" si="8"/>
        <v>26.0854716379</v>
      </c>
      <c r="P89" s="23">
        <v>0</v>
      </c>
      <c r="Q89" s="9">
        <v>0</v>
      </c>
      <c r="R89" s="9">
        <v>10.663981310300001</v>
      </c>
      <c r="S89" s="9">
        <v>0</v>
      </c>
      <c r="T89" s="37">
        <v>0</v>
      </c>
      <c r="U89" s="100">
        <f t="shared" si="9"/>
        <v>15.421490327599999</v>
      </c>
      <c r="V89" s="112"/>
      <c r="W89" s="112"/>
      <c r="X89" s="112"/>
      <c r="Y89" s="112"/>
      <c r="Z89" s="112"/>
      <c r="AA89" s="112"/>
      <c r="AB89" s="112"/>
      <c r="AC89" s="112"/>
    </row>
    <row r="90" spans="1:242" x14ac:dyDescent="0.3">
      <c r="A90" s="2">
        <v>13678</v>
      </c>
      <c r="B90" s="2" t="s">
        <v>31</v>
      </c>
      <c r="C90" s="2" t="s">
        <v>6</v>
      </c>
      <c r="D90" s="75">
        <v>34.178115126400002</v>
      </c>
      <c r="E90" s="106"/>
      <c r="F90" s="82"/>
      <c r="G90" s="265"/>
      <c r="H90" s="262"/>
      <c r="I90" s="73"/>
      <c r="J90" s="44"/>
      <c r="K90" s="271" t="s">
        <v>70</v>
      </c>
      <c r="L90" s="9">
        <v>34.178115126400002</v>
      </c>
      <c r="M90" s="269">
        <v>0</v>
      </c>
      <c r="N90" s="5">
        <v>0</v>
      </c>
      <c r="O90" s="5">
        <f t="shared" si="8"/>
        <v>34.178115126400002</v>
      </c>
      <c r="P90" s="23">
        <v>0</v>
      </c>
      <c r="Q90" s="9">
        <v>0</v>
      </c>
      <c r="R90" s="9">
        <v>22.727838438700001</v>
      </c>
      <c r="S90" s="9">
        <v>0</v>
      </c>
      <c r="T90" s="37">
        <v>0</v>
      </c>
      <c r="U90" s="100">
        <f t="shared" si="9"/>
        <v>11.450276687700001</v>
      </c>
      <c r="V90" s="112"/>
      <c r="W90" s="112"/>
      <c r="X90" s="112"/>
      <c r="Y90" s="112"/>
      <c r="Z90" s="112"/>
      <c r="AA90" s="112"/>
      <c r="AB90" s="112"/>
      <c r="AC90" s="112"/>
    </row>
    <row r="91" spans="1:242" s="49" customFormat="1" x14ac:dyDescent="0.3">
      <c r="A91" s="2">
        <v>13679</v>
      </c>
      <c r="B91" s="2" t="s">
        <v>31</v>
      </c>
      <c r="C91" s="2" t="s">
        <v>6</v>
      </c>
      <c r="D91" s="75">
        <v>3.5046063035800001</v>
      </c>
      <c r="E91" s="148" t="s">
        <v>54</v>
      </c>
      <c r="F91" s="82">
        <v>3.5046063035800001</v>
      </c>
      <c r="G91" s="156"/>
      <c r="H91" s="107"/>
      <c r="I91" s="79"/>
      <c r="J91" s="80"/>
      <c r="K91" s="90"/>
      <c r="L91" s="90"/>
      <c r="M91" s="269">
        <v>0</v>
      </c>
      <c r="N91" s="5">
        <v>0</v>
      </c>
      <c r="O91" s="5">
        <f t="shared" si="8"/>
        <v>3.5046063035800001</v>
      </c>
      <c r="P91" s="23">
        <v>0</v>
      </c>
      <c r="Q91" s="9">
        <v>0</v>
      </c>
      <c r="R91" s="9">
        <v>0</v>
      </c>
      <c r="S91" s="9">
        <v>1.9220063483200001</v>
      </c>
      <c r="T91" s="37">
        <v>1.2968286598800001</v>
      </c>
      <c r="U91" s="100">
        <f t="shared" si="9"/>
        <v>0.28577129538000001</v>
      </c>
      <c r="V91" s="116"/>
      <c r="W91" s="116"/>
      <c r="X91" s="116"/>
      <c r="Y91" s="116"/>
      <c r="Z91" s="116"/>
      <c r="AA91" s="116"/>
      <c r="AB91" s="116"/>
      <c r="AC91" s="116"/>
    </row>
    <row r="92" spans="1:242" x14ac:dyDescent="0.3">
      <c r="A92" s="2">
        <v>13680</v>
      </c>
      <c r="B92" s="2" t="s">
        <v>31</v>
      </c>
      <c r="C92" s="2" t="s">
        <v>6</v>
      </c>
      <c r="D92" s="75">
        <v>4.0779441437599999</v>
      </c>
      <c r="E92" s="148" t="s">
        <v>54</v>
      </c>
      <c r="F92" s="82">
        <v>4.0779441437499999</v>
      </c>
      <c r="G92" s="147"/>
      <c r="H92" s="107"/>
      <c r="I92" s="73"/>
      <c r="J92" s="80"/>
      <c r="K92" s="90"/>
      <c r="L92" s="90"/>
      <c r="M92" s="269">
        <v>0</v>
      </c>
      <c r="N92" s="5">
        <v>0</v>
      </c>
      <c r="O92" s="5">
        <f t="shared" si="8"/>
        <v>4.0779441437599999</v>
      </c>
      <c r="P92" s="23">
        <v>0</v>
      </c>
      <c r="Q92" s="9">
        <v>0</v>
      </c>
      <c r="R92" s="9">
        <v>1.97608667836</v>
      </c>
      <c r="S92" s="9">
        <v>1.53103114687</v>
      </c>
      <c r="T92" s="37">
        <v>0</v>
      </c>
      <c r="U92" s="100">
        <f t="shared" si="9"/>
        <v>0.57082631852999999</v>
      </c>
      <c r="V92" s="112"/>
      <c r="W92" s="112"/>
      <c r="X92" s="112"/>
      <c r="Y92" s="112"/>
      <c r="Z92" s="112"/>
      <c r="AA92" s="112"/>
      <c r="AB92" s="112"/>
      <c r="AC92" s="112"/>
    </row>
    <row r="93" spans="1:242" s="49" customFormat="1" x14ac:dyDescent="0.3">
      <c r="A93" s="2">
        <v>13681</v>
      </c>
      <c r="B93" s="2" t="s">
        <v>31</v>
      </c>
      <c r="C93" s="2" t="s">
        <v>6</v>
      </c>
      <c r="D93" s="75">
        <v>37.893063437499997</v>
      </c>
      <c r="E93" s="148" t="s">
        <v>55</v>
      </c>
      <c r="F93" s="82">
        <v>37.893063437499997</v>
      </c>
      <c r="G93" s="144"/>
      <c r="H93" s="111"/>
      <c r="I93" s="73">
        <v>0.9</v>
      </c>
      <c r="J93" s="44"/>
      <c r="K93" s="89"/>
      <c r="L93" s="90"/>
      <c r="M93" s="269">
        <v>0</v>
      </c>
      <c r="N93" s="5">
        <v>37.822387030599998</v>
      </c>
      <c r="O93" s="5">
        <f t="shared" si="8"/>
        <v>7.0676406899998767E-2</v>
      </c>
      <c r="P93" s="23">
        <v>37.822387030599998</v>
      </c>
      <c r="Q93" s="9">
        <v>22.836335213600002</v>
      </c>
      <c r="R93" s="9">
        <v>11.2024576785</v>
      </c>
      <c r="S93" s="9">
        <v>2.90793806329</v>
      </c>
      <c r="T93" s="37">
        <v>0</v>
      </c>
      <c r="U93" s="100">
        <f t="shared" si="9"/>
        <v>0.94633248210999454</v>
      </c>
      <c r="V93" s="116"/>
      <c r="W93" s="116"/>
      <c r="X93" s="116"/>
      <c r="Y93" s="116"/>
      <c r="Z93" s="116"/>
      <c r="AA93" s="116"/>
      <c r="AB93" s="116"/>
      <c r="AC93" s="116"/>
    </row>
    <row r="94" spans="1:242" x14ac:dyDescent="0.3">
      <c r="A94" s="2">
        <v>13682</v>
      </c>
      <c r="B94" s="2" t="s">
        <v>31</v>
      </c>
      <c r="C94" s="2" t="s">
        <v>6</v>
      </c>
      <c r="D94" s="75">
        <v>8.3252994686499999</v>
      </c>
      <c r="E94" s="148" t="s">
        <v>55</v>
      </c>
      <c r="F94" s="82">
        <v>8.3252994686499999</v>
      </c>
      <c r="G94" s="144"/>
      <c r="H94" s="111"/>
      <c r="I94" s="73">
        <v>2.2000000000000002</v>
      </c>
      <c r="J94" s="44"/>
      <c r="K94" s="89"/>
      <c r="L94" s="90"/>
      <c r="M94" s="269">
        <v>0</v>
      </c>
      <c r="N94" s="5">
        <v>8.3252994686499999</v>
      </c>
      <c r="O94" s="5">
        <f t="shared" si="8"/>
        <v>0</v>
      </c>
      <c r="P94" s="23">
        <v>8.3252994686499999</v>
      </c>
      <c r="Q94" s="9">
        <v>0</v>
      </c>
      <c r="R94" s="9">
        <v>0</v>
      </c>
      <c r="S94" s="9">
        <v>8.3252994686600008</v>
      </c>
      <c r="T94" s="37">
        <v>0</v>
      </c>
      <c r="U94" s="100">
        <f t="shared" si="9"/>
        <v>-1.000088900582341E-11</v>
      </c>
      <c r="V94" s="112"/>
      <c r="W94" s="112"/>
      <c r="X94" s="112"/>
      <c r="Y94" s="112"/>
      <c r="Z94" s="112"/>
      <c r="AA94" s="112"/>
      <c r="AB94" s="112"/>
      <c r="AC94" s="112"/>
    </row>
    <row r="95" spans="1:242" s="49" customFormat="1" x14ac:dyDescent="0.3">
      <c r="A95" s="2">
        <v>13683</v>
      </c>
      <c r="B95" s="2" t="s">
        <v>31</v>
      </c>
      <c r="C95" s="2" t="s">
        <v>6</v>
      </c>
      <c r="D95" s="75">
        <v>20.283054678799999</v>
      </c>
      <c r="E95" s="148" t="s">
        <v>55</v>
      </c>
      <c r="F95" s="82">
        <v>20.283054678799999</v>
      </c>
      <c r="G95" s="156"/>
      <c r="H95" s="107"/>
      <c r="I95" s="79"/>
      <c r="J95" s="80"/>
      <c r="K95" s="90"/>
      <c r="L95" s="90"/>
      <c r="M95" s="269">
        <v>0</v>
      </c>
      <c r="N95" s="5">
        <v>20.283054678799999</v>
      </c>
      <c r="O95" s="5">
        <f t="shared" si="8"/>
        <v>0</v>
      </c>
      <c r="P95" s="23">
        <v>20.283054678799999</v>
      </c>
      <c r="Q95" s="9">
        <v>0</v>
      </c>
      <c r="R95" s="9">
        <v>1.2546571285899999</v>
      </c>
      <c r="S95" s="9">
        <v>17.680188942600001</v>
      </c>
      <c r="T95" s="37">
        <v>0</v>
      </c>
      <c r="U95" s="100">
        <f t="shared" si="9"/>
        <v>1.3482086076099975</v>
      </c>
      <c r="V95" s="116"/>
      <c r="W95" s="116"/>
      <c r="X95" s="116"/>
      <c r="Y95" s="116"/>
      <c r="Z95" s="116"/>
      <c r="AA95" s="116"/>
      <c r="AB95" s="116"/>
      <c r="AC95" s="116"/>
    </row>
    <row r="96" spans="1:242" x14ac:dyDescent="0.3">
      <c r="A96" s="2">
        <v>13684</v>
      </c>
      <c r="B96" s="2" t="s">
        <v>31</v>
      </c>
      <c r="C96" s="2" t="s">
        <v>6</v>
      </c>
      <c r="D96" s="75">
        <v>45.157902290899997</v>
      </c>
      <c r="E96" s="148" t="s">
        <v>55</v>
      </c>
      <c r="F96" s="82">
        <v>45.157902290899997</v>
      </c>
      <c r="M96" s="269">
        <v>0</v>
      </c>
      <c r="N96" s="5">
        <v>0</v>
      </c>
      <c r="O96" s="5">
        <f t="shared" si="8"/>
        <v>45.157902290899997</v>
      </c>
      <c r="P96" s="23">
        <v>0</v>
      </c>
      <c r="Q96" s="9">
        <v>36.459224546400002</v>
      </c>
      <c r="R96" s="9">
        <v>3.3011012424800001</v>
      </c>
      <c r="S96" s="9">
        <v>2.8714657003299999</v>
      </c>
      <c r="T96" s="37">
        <v>0</v>
      </c>
      <c r="U96" s="100">
        <f t="shared" si="9"/>
        <v>2.5261108016899954</v>
      </c>
    </row>
    <row r="97" spans="1:21" x14ac:dyDescent="0.3">
      <c r="A97" s="2">
        <v>13685</v>
      </c>
      <c r="B97" s="2" t="s">
        <v>31</v>
      </c>
      <c r="C97" s="2" t="s">
        <v>6</v>
      </c>
      <c r="D97" s="75">
        <v>24.723391740899999</v>
      </c>
      <c r="E97" s="148" t="s">
        <v>55</v>
      </c>
      <c r="F97" s="82">
        <v>24.723391740899999</v>
      </c>
      <c r="M97" s="269">
        <v>0</v>
      </c>
      <c r="N97" s="5">
        <v>0</v>
      </c>
      <c r="O97" s="5">
        <f t="shared" si="8"/>
        <v>24.723391740899999</v>
      </c>
      <c r="P97" s="23">
        <v>0</v>
      </c>
      <c r="Q97" s="9">
        <v>15.402148996799999</v>
      </c>
      <c r="R97" s="9">
        <v>9.1614503219499994</v>
      </c>
      <c r="S97" s="9">
        <v>0.15207541915299999</v>
      </c>
      <c r="T97" s="37">
        <v>7.7170031002400004E-3</v>
      </c>
      <c r="U97" s="100">
        <f t="shared" si="9"/>
        <v>-1.0324185950594256E-10</v>
      </c>
    </row>
    <row r="98" spans="1:21" x14ac:dyDescent="0.3">
      <c r="A98" s="2">
        <v>13686</v>
      </c>
      <c r="B98" s="2" t="s">
        <v>31</v>
      </c>
      <c r="C98" s="2" t="s">
        <v>6</v>
      </c>
      <c r="D98" s="75">
        <v>30.610724304000001</v>
      </c>
      <c r="E98" s="148" t="s">
        <v>55</v>
      </c>
      <c r="F98" s="82">
        <v>30.6107243039</v>
      </c>
      <c r="M98" s="269">
        <v>0</v>
      </c>
      <c r="N98" s="5">
        <v>0</v>
      </c>
      <c r="O98" s="5">
        <f t="shared" si="8"/>
        <v>30.610724304000001</v>
      </c>
      <c r="P98" s="23">
        <v>0</v>
      </c>
      <c r="Q98" s="9">
        <v>11.157232351199999</v>
      </c>
      <c r="R98" s="9">
        <v>10.785431813800001</v>
      </c>
      <c r="S98" s="9">
        <v>3.0546247378800002</v>
      </c>
      <c r="T98" s="37">
        <v>5.6134354010000003</v>
      </c>
      <c r="U98" s="100">
        <f t="shared" si="9"/>
        <v>1.2000000992884452E-10</v>
      </c>
    </row>
    <row r="99" spans="1:21" x14ac:dyDescent="0.3">
      <c r="A99" s="2">
        <v>13687</v>
      </c>
      <c r="B99" s="2" t="s">
        <v>31</v>
      </c>
      <c r="C99" s="2" t="s">
        <v>6</v>
      </c>
      <c r="D99" s="75">
        <v>29.266635594099998</v>
      </c>
      <c r="E99" s="148" t="s">
        <v>55</v>
      </c>
      <c r="F99" s="82">
        <v>29.266635594099998</v>
      </c>
      <c r="M99" s="269">
        <v>0</v>
      </c>
      <c r="N99" s="5">
        <v>19.701326615500001</v>
      </c>
      <c r="O99" s="5">
        <f t="shared" si="8"/>
        <v>9.5653089785999974</v>
      </c>
      <c r="P99" s="23">
        <v>19.701326615500001</v>
      </c>
      <c r="Q99" s="9">
        <v>19.801575744899999</v>
      </c>
      <c r="R99" s="9">
        <v>3.55744836061</v>
      </c>
      <c r="S99" s="9">
        <v>0</v>
      </c>
      <c r="T99" s="37">
        <v>5.9076114886699997</v>
      </c>
      <c r="U99" s="100">
        <f t="shared" si="9"/>
        <v>-8.000000661922968E-11</v>
      </c>
    </row>
    <row r="100" spans="1:21" x14ac:dyDescent="0.3">
      <c r="A100" s="2">
        <v>13688</v>
      </c>
      <c r="B100" s="2" t="s">
        <v>31</v>
      </c>
      <c r="C100" s="2" t="s">
        <v>6</v>
      </c>
      <c r="D100" s="75">
        <v>34.853340316000001</v>
      </c>
      <c r="E100" s="148" t="s">
        <v>55</v>
      </c>
      <c r="F100" s="82">
        <v>34.853340316000001</v>
      </c>
      <c r="M100" s="269">
        <v>0</v>
      </c>
      <c r="N100" s="5">
        <v>9.4889963247400004</v>
      </c>
      <c r="O100" s="5">
        <f t="shared" si="8"/>
        <v>25.36434399126</v>
      </c>
      <c r="P100" s="23">
        <v>9.4889963247400004</v>
      </c>
      <c r="Q100" s="9">
        <v>16.869431172900001</v>
      </c>
      <c r="R100" s="9">
        <v>1.5355623917200001</v>
      </c>
      <c r="S100" s="9">
        <v>16.1326851436</v>
      </c>
      <c r="T100" s="37">
        <v>0.31566160771700003</v>
      </c>
      <c r="U100" s="100">
        <f t="shared" si="9"/>
        <v>6.3003824379848083E-11</v>
      </c>
    </row>
    <row r="101" spans="1:21" x14ac:dyDescent="0.3">
      <c r="A101" s="2">
        <v>13689</v>
      </c>
      <c r="B101" s="2" t="s">
        <v>31</v>
      </c>
      <c r="C101" s="2" t="s">
        <v>6</v>
      </c>
      <c r="D101" s="75">
        <v>17.737245655700001</v>
      </c>
      <c r="E101" s="148" t="s">
        <v>55</v>
      </c>
      <c r="F101" s="82">
        <v>17.737245655700001</v>
      </c>
      <c r="M101" s="269">
        <v>0</v>
      </c>
      <c r="N101" s="5">
        <v>0</v>
      </c>
      <c r="O101" s="5">
        <f t="shared" si="8"/>
        <v>17.737245655700001</v>
      </c>
      <c r="P101" s="23">
        <v>0</v>
      </c>
      <c r="Q101" s="9">
        <v>11.9435524915</v>
      </c>
      <c r="R101" s="9">
        <v>5.7936931642199996</v>
      </c>
      <c r="S101" s="9">
        <v>0</v>
      </c>
      <c r="T101" s="37">
        <v>0</v>
      </c>
      <c r="U101" s="100">
        <f t="shared" si="9"/>
        <v>-1.999822529796802E-11</v>
      </c>
    </row>
    <row r="102" spans="1:21" x14ac:dyDescent="0.3">
      <c r="A102" s="2">
        <v>13690</v>
      </c>
      <c r="B102" s="2" t="s">
        <v>31</v>
      </c>
      <c r="C102" s="2" t="s">
        <v>6</v>
      </c>
      <c r="D102" s="75">
        <v>79.856129869399993</v>
      </c>
      <c r="E102" s="148" t="s">
        <v>55</v>
      </c>
      <c r="F102" s="82">
        <v>79.856129869399993</v>
      </c>
      <c r="M102" s="269">
        <v>0</v>
      </c>
      <c r="N102" s="5">
        <v>0</v>
      </c>
      <c r="O102" s="5">
        <f t="shared" si="8"/>
        <v>79.856129869399993</v>
      </c>
      <c r="P102" s="23">
        <v>0</v>
      </c>
      <c r="Q102" s="9">
        <v>0</v>
      </c>
      <c r="R102" s="9">
        <v>21.533349251499999</v>
      </c>
      <c r="S102" s="9">
        <v>39.788155977899997</v>
      </c>
      <c r="T102" s="37">
        <v>0</v>
      </c>
      <c r="U102" s="100">
        <f t="shared" si="9"/>
        <v>18.534624639999997</v>
      </c>
    </row>
    <row r="103" spans="1:21" x14ac:dyDescent="0.3">
      <c r="A103" s="2">
        <v>13691</v>
      </c>
      <c r="B103" s="2" t="s">
        <v>31</v>
      </c>
      <c r="C103" s="2" t="s">
        <v>6</v>
      </c>
      <c r="D103" s="75">
        <v>3.2720159526099999</v>
      </c>
      <c r="K103" s="90" t="s">
        <v>76</v>
      </c>
      <c r="L103" s="93">
        <v>3.3</v>
      </c>
      <c r="M103" s="269">
        <v>0</v>
      </c>
      <c r="N103" s="5">
        <v>0</v>
      </c>
      <c r="O103" s="5">
        <f t="shared" si="8"/>
        <v>3.2720159526099999</v>
      </c>
      <c r="P103" s="23">
        <v>0</v>
      </c>
      <c r="Q103" s="9">
        <v>2.5479748477599999</v>
      </c>
      <c r="R103" s="9">
        <v>0.72404110485200002</v>
      </c>
      <c r="S103" s="9">
        <v>0</v>
      </c>
      <c r="T103" s="37">
        <v>0</v>
      </c>
      <c r="U103" s="100">
        <f t="shared" si="9"/>
        <v>-2.000177801164682E-12</v>
      </c>
    </row>
    <row r="104" spans="1:21" x14ac:dyDescent="0.3">
      <c r="A104" s="2">
        <v>13692</v>
      </c>
      <c r="B104" s="2" t="s">
        <v>31</v>
      </c>
      <c r="C104" s="2" t="s">
        <v>6</v>
      </c>
      <c r="D104" s="75">
        <v>11.883371800999999</v>
      </c>
      <c r="K104" s="90" t="s">
        <v>76</v>
      </c>
      <c r="L104" s="93">
        <v>11.9</v>
      </c>
      <c r="M104" s="269">
        <v>0</v>
      </c>
      <c r="N104" s="5">
        <v>0</v>
      </c>
      <c r="O104" s="5">
        <f t="shared" si="8"/>
        <v>11.883371800999999</v>
      </c>
      <c r="P104" s="23">
        <v>0</v>
      </c>
      <c r="Q104" s="9">
        <v>6.7368715246699997</v>
      </c>
      <c r="R104" s="9">
        <v>4.16697594627</v>
      </c>
      <c r="S104" s="9">
        <v>0</v>
      </c>
      <c r="T104" s="37">
        <v>0</v>
      </c>
      <c r="U104" s="100">
        <f t="shared" si="9"/>
        <v>0.9795243300599985</v>
      </c>
    </row>
    <row r="105" spans="1:21" x14ac:dyDescent="0.3">
      <c r="A105" s="2">
        <v>13693</v>
      </c>
      <c r="B105" s="2" t="s">
        <v>31</v>
      </c>
      <c r="C105" s="2" t="s">
        <v>6</v>
      </c>
      <c r="D105" s="75">
        <v>9.4025830693600003</v>
      </c>
      <c r="K105" s="90" t="s">
        <v>76</v>
      </c>
      <c r="L105" s="93">
        <v>9.4</v>
      </c>
      <c r="M105" s="269">
        <v>0</v>
      </c>
      <c r="N105" s="5">
        <v>0</v>
      </c>
      <c r="O105" s="5">
        <f t="shared" si="8"/>
        <v>9.4025830693600003</v>
      </c>
      <c r="P105" s="23">
        <v>0</v>
      </c>
      <c r="Q105" s="9">
        <v>0</v>
      </c>
      <c r="R105" s="9">
        <v>0</v>
      </c>
      <c r="S105" s="9">
        <v>8.6319190717200005</v>
      </c>
      <c r="T105" s="37">
        <v>0</v>
      </c>
      <c r="U105" s="100">
        <f t="shared" si="9"/>
        <v>0.77066399763999982</v>
      </c>
    </row>
    <row r="106" spans="1:21" x14ac:dyDescent="0.3">
      <c r="A106" s="2">
        <v>14003</v>
      </c>
      <c r="B106" s="2" t="s">
        <v>31</v>
      </c>
      <c r="C106" s="2" t="s">
        <v>5</v>
      </c>
      <c r="D106" s="75">
        <v>20.307902818799999</v>
      </c>
      <c r="G106" s="144"/>
      <c r="H106" s="111"/>
      <c r="I106" s="43"/>
      <c r="J106" s="54"/>
      <c r="K106" s="271" t="s">
        <v>70</v>
      </c>
      <c r="L106" s="9">
        <v>20.307902818799999</v>
      </c>
      <c r="M106" s="269">
        <v>0</v>
      </c>
      <c r="N106" s="5">
        <v>0</v>
      </c>
      <c r="O106" s="5">
        <f t="shared" si="8"/>
        <v>20.307902818799999</v>
      </c>
      <c r="P106" s="23">
        <v>0</v>
      </c>
      <c r="Q106" s="9">
        <v>0</v>
      </c>
      <c r="R106" s="9">
        <v>7.3678970040099996</v>
      </c>
      <c r="S106" s="9">
        <v>0</v>
      </c>
      <c r="T106" s="37">
        <v>0</v>
      </c>
      <c r="U106" s="100">
        <f t="shared" si="9"/>
        <v>12.940005814789998</v>
      </c>
    </row>
    <row r="107" spans="1:21" x14ac:dyDescent="0.3">
      <c r="A107" s="2">
        <v>14004</v>
      </c>
      <c r="B107" s="2" t="s">
        <v>31</v>
      </c>
      <c r="C107" s="2" t="s">
        <v>5</v>
      </c>
      <c r="D107" s="75">
        <v>75.220511419299996</v>
      </c>
      <c r="G107" s="144"/>
      <c r="H107" s="111"/>
      <c r="I107" s="43"/>
      <c r="J107" s="54"/>
      <c r="K107" s="271" t="s">
        <v>70</v>
      </c>
      <c r="L107" s="9">
        <v>75.220511419299996</v>
      </c>
      <c r="M107" s="269">
        <v>0</v>
      </c>
      <c r="N107" s="5">
        <v>0</v>
      </c>
      <c r="O107" s="5">
        <f t="shared" si="8"/>
        <v>75.220511419299996</v>
      </c>
      <c r="P107" s="23">
        <v>0</v>
      </c>
      <c r="Q107" s="9">
        <v>0</v>
      </c>
      <c r="R107" s="9">
        <v>56.704141143000001</v>
      </c>
      <c r="S107" s="9">
        <v>0</v>
      </c>
      <c r="T107" s="37">
        <v>0</v>
      </c>
      <c r="U107" s="100">
        <f t="shared" si="9"/>
        <v>18.516370276299995</v>
      </c>
    </row>
    <row r="108" spans="1:21" x14ac:dyDescent="0.3">
      <c r="A108" s="2">
        <v>14005</v>
      </c>
      <c r="B108" s="2" t="s">
        <v>31</v>
      </c>
      <c r="C108" s="2" t="s">
        <v>5</v>
      </c>
      <c r="D108" s="75">
        <v>129.42268250500001</v>
      </c>
      <c r="E108" s="148" t="s">
        <v>55</v>
      </c>
      <c r="F108" s="82">
        <v>129.42268250500001</v>
      </c>
      <c r="G108" s="143"/>
      <c r="H108" s="51"/>
      <c r="I108" s="43"/>
      <c r="J108" s="55"/>
      <c r="K108" s="88"/>
      <c r="L108" s="90"/>
      <c r="M108" s="269">
        <v>0</v>
      </c>
      <c r="N108" s="5">
        <v>20.012528011600001</v>
      </c>
      <c r="O108" s="5">
        <f t="shared" si="8"/>
        <v>109.41015449340001</v>
      </c>
      <c r="P108" s="23">
        <v>20.012528011600001</v>
      </c>
      <c r="Q108" s="9">
        <v>12.539153757399999</v>
      </c>
      <c r="R108" s="9">
        <v>12.0951683355</v>
      </c>
      <c r="S108" s="9">
        <v>103.936038565</v>
      </c>
      <c r="T108" s="37">
        <v>0</v>
      </c>
      <c r="U108" s="100">
        <f t="shared" si="9"/>
        <v>0.8523218471000007</v>
      </c>
    </row>
    <row r="109" spans="1:21" x14ac:dyDescent="0.3">
      <c r="A109" s="2">
        <v>14006</v>
      </c>
      <c r="B109" s="2" t="s">
        <v>31</v>
      </c>
      <c r="C109" s="2" t="s">
        <v>5</v>
      </c>
      <c r="D109" s="75">
        <v>15.3808901368</v>
      </c>
      <c r="E109" s="148" t="s">
        <v>55</v>
      </c>
      <c r="F109" s="82">
        <v>15.3808901368</v>
      </c>
      <c r="G109" s="144"/>
      <c r="H109" s="111"/>
      <c r="I109" s="43"/>
      <c r="J109" s="54"/>
      <c r="K109" s="88"/>
      <c r="L109" s="90"/>
      <c r="M109" s="269">
        <v>0</v>
      </c>
      <c r="N109" s="5">
        <v>8.3488191756199992</v>
      </c>
      <c r="O109" s="5">
        <f t="shared" si="8"/>
        <v>7.0320709611800005</v>
      </c>
      <c r="P109" s="23">
        <v>8.3488191756199992</v>
      </c>
      <c r="Q109" s="9">
        <v>1.58183962767</v>
      </c>
      <c r="R109" s="9">
        <v>0.89731220923300004</v>
      </c>
      <c r="S109" s="9">
        <v>12.9017383</v>
      </c>
      <c r="T109" s="37">
        <v>0</v>
      </c>
      <c r="U109" s="100">
        <f t="shared" si="9"/>
        <v>-1.0300027497578412E-10</v>
      </c>
    </row>
    <row r="110" spans="1:21" x14ac:dyDescent="0.3">
      <c r="A110" s="2">
        <v>14007</v>
      </c>
      <c r="B110" s="2" t="s">
        <v>31</v>
      </c>
      <c r="C110" s="2" t="s">
        <v>5</v>
      </c>
      <c r="D110" s="75">
        <v>47.653982656700002</v>
      </c>
      <c r="E110" s="148" t="s">
        <v>55</v>
      </c>
      <c r="F110" s="82">
        <v>47.653982656700002</v>
      </c>
      <c r="G110" s="144"/>
      <c r="H110" s="111"/>
      <c r="I110" s="43"/>
      <c r="J110" s="54"/>
      <c r="K110" s="88"/>
      <c r="L110" s="90"/>
      <c r="M110" s="269">
        <v>0</v>
      </c>
      <c r="N110" s="5">
        <v>0</v>
      </c>
      <c r="O110" s="5">
        <f t="shared" si="8"/>
        <v>47.653982656700002</v>
      </c>
      <c r="P110" s="23">
        <v>0</v>
      </c>
      <c r="Q110" s="9">
        <v>19.005840737500002</v>
      </c>
      <c r="R110" s="9">
        <v>20.4348383546</v>
      </c>
      <c r="S110" s="9">
        <v>8.2133035646299994</v>
      </c>
      <c r="T110" s="37">
        <v>0</v>
      </c>
      <c r="U110" s="100">
        <f t="shared" si="9"/>
        <v>-2.9992008876433829E-11</v>
      </c>
    </row>
    <row r="111" spans="1:21" x14ac:dyDescent="0.3">
      <c r="A111" s="2">
        <v>14008</v>
      </c>
      <c r="B111" s="2" t="s">
        <v>31</v>
      </c>
      <c r="C111" s="2" t="s">
        <v>5</v>
      </c>
      <c r="D111" s="75">
        <v>193.04631603199999</v>
      </c>
      <c r="E111" s="148" t="s">
        <v>55</v>
      </c>
      <c r="F111" s="82">
        <v>193.04631603199999</v>
      </c>
      <c r="G111" s="144"/>
      <c r="H111" s="111"/>
      <c r="I111" s="43"/>
      <c r="J111" s="54"/>
      <c r="K111" s="274"/>
      <c r="L111" s="273"/>
      <c r="M111" s="269">
        <v>0</v>
      </c>
      <c r="N111" s="5">
        <v>129.757349385</v>
      </c>
      <c r="O111" s="5">
        <f t="shared" si="8"/>
        <v>63.288966646999995</v>
      </c>
      <c r="P111" s="23">
        <v>129.757349385</v>
      </c>
      <c r="Q111" s="9">
        <v>92.085288194399993</v>
      </c>
      <c r="R111" s="9">
        <v>78.432353394499998</v>
      </c>
      <c r="S111" s="9">
        <v>22.525684072200001</v>
      </c>
      <c r="T111" s="37">
        <v>2.9903714584899998E-3</v>
      </c>
      <c r="U111" s="100">
        <f t="shared" si="9"/>
        <v>-5.5848659030743875E-10</v>
      </c>
    </row>
    <row r="112" spans="1:21" s="46" customFormat="1" x14ac:dyDescent="0.3">
      <c r="A112" s="47" t="s">
        <v>52</v>
      </c>
      <c r="B112" s="47" t="s">
        <v>31</v>
      </c>
      <c r="C112" s="47"/>
      <c r="D112" s="20">
        <f>SUM(D53:D111)</f>
        <v>3199.30314234957</v>
      </c>
      <c r="E112" s="20"/>
      <c r="F112" s="20">
        <f>SUM(F53:F111)</f>
        <v>980.00609115092993</v>
      </c>
      <c r="G112" s="20"/>
      <c r="H112" s="20">
        <f>SUM(H53:H111)</f>
        <v>0</v>
      </c>
      <c r="I112" s="20">
        <f>SUM(I53:I111)</f>
        <v>18.7</v>
      </c>
      <c r="J112" s="20">
        <f>SUM(J53:J111)</f>
        <v>0</v>
      </c>
      <c r="K112" s="20"/>
      <c r="L112" s="20">
        <f t="shared" ref="L112:U112" si="10">SUM(L53:L111)</f>
        <v>2219.3390803755601</v>
      </c>
      <c r="M112" s="20">
        <f t="shared" si="10"/>
        <v>0</v>
      </c>
      <c r="N112" s="20">
        <f t="shared" si="10"/>
        <v>295.17182093604004</v>
      </c>
      <c r="O112" s="20">
        <f t="shared" si="10"/>
        <v>2904.1313214135298</v>
      </c>
      <c r="P112" s="20">
        <f t="shared" si="10"/>
        <v>295.17182093604004</v>
      </c>
      <c r="Q112" s="20">
        <f t="shared" si="10"/>
        <v>683.28548146298203</v>
      </c>
      <c r="R112" s="20">
        <f t="shared" si="10"/>
        <v>851.82000538687987</v>
      </c>
      <c r="S112" s="20">
        <f t="shared" si="10"/>
        <v>357.11145936881303</v>
      </c>
      <c r="T112" s="20">
        <f t="shared" si="10"/>
        <v>37.28361623480572</v>
      </c>
      <c r="U112" s="20">
        <f t="shared" si="10"/>
        <v>1269.8025798960894</v>
      </c>
    </row>
    <row r="113" spans="1:22" x14ac:dyDescent="0.3">
      <c r="A113" s="2">
        <v>20867</v>
      </c>
      <c r="B113" s="2" t="s">
        <v>75</v>
      </c>
      <c r="C113" s="2" t="s">
        <v>5</v>
      </c>
      <c r="D113" s="75">
        <v>10.675529583399999</v>
      </c>
      <c r="E113" s="148" t="s">
        <v>54</v>
      </c>
      <c r="F113" s="82">
        <v>10.675529583299999</v>
      </c>
      <c r="G113" s="144"/>
      <c r="H113" s="111"/>
      <c r="I113" s="43"/>
      <c r="J113" s="54"/>
      <c r="K113" s="274"/>
      <c r="L113" s="273"/>
      <c r="M113" s="269">
        <v>0</v>
      </c>
      <c r="N113" s="5">
        <v>10.521471953800001</v>
      </c>
      <c r="O113" s="5">
        <f>D113-N113</f>
        <v>0.15405762959999869</v>
      </c>
      <c r="P113" s="23">
        <v>10.521471953800001</v>
      </c>
      <c r="Q113" s="9"/>
      <c r="R113" s="9"/>
      <c r="S113" s="9"/>
      <c r="T113" s="103"/>
      <c r="U113" s="100"/>
    </row>
    <row r="114" spans="1:22" x14ac:dyDescent="0.3">
      <c r="A114" s="135">
        <v>20868</v>
      </c>
      <c r="B114" s="135" t="s">
        <v>75</v>
      </c>
      <c r="C114" s="135" t="s">
        <v>5</v>
      </c>
      <c r="D114" s="194">
        <v>2.32327833614</v>
      </c>
      <c r="E114" s="259" t="s">
        <v>54</v>
      </c>
      <c r="F114" s="257">
        <v>2.32327833614</v>
      </c>
      <c r="G114" s="169"/>
      <c r="H114" s="172"/>
      <c r="I114" s="166"/>
      <c r="J114" s="173"/>
      <c r="K114" s="295"/>
      <c r="L114" s="294"/>
      <c r="M114" s="293">
        <v>0</v>
      </c>
      <c r="N114" s="165">
        <v>2.32327833614</v>
      </c>
      <c r="O114" s="165">
        <f>D114-N114</f>
        <v>0</v>
      </c>
      <c r="P114" s="171">
        <v>2.32327833614</v>
      </c>
      <c r="Q114" s="167"/>
      <c r="R114" s="167"/>
      <c r="S114" s="167"/>
      <c r="T114" s="168"/>
      <c r="U114" s="170"/>
    </row>
    <row r="115" spans="1:22" s="260" customFormat="1" x14ac:dyDescent="0.3">
      <c r="A115" s="47" t="s">
        <v>52</v>
      </c>
      <c r="B115" s="47" t="s">
        <v>75</v>
      </c>
      <c r="C115" s="47"/>
      <c r="D115" s="20">
        <f>SUM(D113:D114)</f>
        <v>12.998807919539999</v>
      </c>
      <c r="E115" s="20"/>
      <c r="F115" s="20">
        <f>SUM(F113:F114)</f>
        <v>12.998807919439999</v>
      </c>
      <c r="G115" s="20"/>
      <c r="H115" s="20">
        <f>SUM(H113:H114)</f>
        <v>0</v>
      </c>
      <c r="I115" s="20">
        <f>SUM(I113:I114)</f>
        <v>0</v>
      </c>
      <c r="J115" s="20">
        <f>SUM(J113:J114)</f>
        <v>0</v>
      </c>
      <c r="K115" s="20"/>
      <c r="L115" s="20">
        <f>SUM(L113:L114)</f>
        <v>0</v>
      </c>
      <c r="M115" s="20">
        <f>SUM(M113:M114)</f>
        <v>0</v>
      </c>
      <c r="N115" s="20">
        <f>SUM(N113:N114)</f>
        <v>12.84475028994</v>
      </c>
      <c r="O115" s="20">
        <f>SUM(O113:O114)</f>
        <v>0.15405762959999869</v>
      </c>
      <c r="P115" s="20">
        <f>SUM(P113:P114)</f>
        <v>12.84475028994</v>
      </c>
      <c r="Q115" s="20"/>
      <c r="R115" s="20"/>
      <c r="S115" s="20"/>
      <c r="T115" s="20"/>
      <c r="U115" s="20"/>
    </row>
    <row r="116" spans="1:22" x14ac:dyDescent="0.3">
      <c r="A116" s="189"/>
      <c r="B116" s="189"/>
      <c r="C116" s="189"/>
      <c r="D116" s="178"/>
      <c r="E116" s="179"/>
      <c r="F116" s="188"/>
      <c r="G116" s="192"/>
      <c r="H116" s="187"/>
      <c r="I116" s="195"/>
      <c r="J116" s="199"/>
      <c r="K116" s="289"/>
      <c r="L116" s="288"/>
      <c r="M116" s="287"/>
      <c r="N116" s="203"/>
      <c r="O116" s="204"/>
      <c r="P116" s="205"/>
      <c r="Q116" s="206"/>
      <c r="R116" s="206"/>
      <c r="S116" s="206"/>
      <c r="T116" s="207"/>
      <c r="U116" s="19"/>
      <c r="V116" s="21"/>
    </row>
    <row r="117" spans="1:22" x14ac:dyDescent="0.3">
      <c r="A117" s="189"/>
      <c r="B117" s="189"/>
      <c r="C117" s="189"/>
      <c r="D117" s="178"/>
      <c r="E117" s="179"/>
      <c r="F117" s="188"/>
      <c r="G117" s="192"/>
      <c r="H117" s="187"/>
      <c r="I117" s="195"/>
      <c r="J117" s="199"/>
      <c r="K117" s="282"/>
      <c r="L117" s="281"/>
      <c r="M117" s="280"/>
      <c r="N117" s="203"/>
      <c r="O117" s="204"/>
      <c r="P117" s="205"/>
      <c r="Q117" s="206"/>
      <c r="R117" s="206"/>
      <c r="S117" s="206"/>
      <c r="T117" s="207"/>
      <c r="U117" s="19"/>
      <c r="V117" s="21"/>
    </row>
    <row r="118" spans="1:22" x14ac:dyDescent="0.3">
      <c r="A118" s="189"/>
      <c r="B118" s="189"/>
      <c r="C118" s="189"/>
      <c r="D118" s="178"/>
      <c r="E118" s="179"/>
      <c r="F118" s="188"/>
      <c r="G118" s="192"/>
      <c r="H118" s="187"/>
      <c r="I118" s="195"/>
      <c r="J118" s="199"/>
      <c r="K118" s="289"/>
      <c r="L118" s="288"/>
      <c r="M118" s="287"/>
      <c r="N118" s="203"/>
      <c r="O118" s="204"/>
      <c r="P118" s="205"/>
      <c r="Q118" s="211"/>
      <c r="R118" s="211"/>
      <c r="S118" s="211"/>
      <c r="T118" s="212"/>
      <c r="U118" s="77"/>
      <c r="V118" s="21"/>
    </row>
    <row r="119" spans="1:22" x14ac:dyDescent="0.3">
      <c r="A119" s="189"/>
      <c r="B119" s="189"/>
      <c r="C119" s="189"/>
      <c r="D119" s="178"/>
      <c r="E119" s="179"/>
      <c r="F119" s="188"/>
      <c r="G119" s="213"/>
      <c r="H119" s="214"/>
      <c r="I119" s="195"/>
      <c r="J119" s="215"/>
      <c r="K119" s="289"/>
      <c r="L119" s="288"/>
      <c r="M119" s="287"/>
      <c r="N119" s="203"/>
      <c r="O119" s="204"/>
      <c r="P119" s="205"/>
      <c r="Q119" s="211"/>
      <c r="R119" s="211"/>
      <c r="S119" s="211"/>
      <c r="T119" s="212"/>
      <c r="U119" s="77"/>
      <c r="V119" s="21"/>
    </row>
    <row r="120" spans="1:22" x14ac:dyDescent="0.3">
      <c r="A120" s="189"/>
      <c r="B120" s="189"/>
      <c r="C120" s="189"/>
      <c r="D120" s="178"/>
      <c r="E120" s="179"/>
      <c r="F120" s="188"/>
      <c r="G120" s="213"/>
      <c r="H120" s="214"/>
      <c r="I120" s="195"/>
      <c r="J120" s="215"/>
      <c r="K120" s="289"/>
      <c r="L120" s="288"/>
      <c r="M120" s="287"/>
      <c r="N120" s="203"/>
      <c r="O120" s="204"/>
      <c r="P120" s="205"/>
      <c r="Q120" s="211"/>
      <c r="R120" s="211"/>
      <c r="S120" s="211"/>
      <c r="T120" s="212"/>
      <c r="U120" s="77"/>
      <c r="V120" s="21"/>
    </row>
    <row r="121" spans="1:22" x14ac:dyDescent="0.3">
      <c r="A121" s="189"/>
      <c r="B121" s="189"/>
      <c r="C121" s="189"/>
      <c r="D121" s="178"/>
      <c r="E121" s="284"/>
      <c r="F121" s="283"/>
      <c r="G121" s="213"/>
      <c r="H121" s="214"/>
      <c r="I121" s="195"/>
      <c r="J121" s="215"/>
      <c r="K121" s="218"/>
      <c r="L121" s="219"/>
      <c r="M121" s="287"/>
      <c r="N121" s="203"/>
      <c r="O121" s="204"/>
      <c r="P121" s="205"/>
      <c r="Q121" s="211"/>
      <c r="R121" s="211"/>
      <c r="S121" s="211"/>
      <c r="T121" s="212"/>
      <c r="U121" s="77"/>
      <c r="V121" s="21"/>
    </row>
    <row r="122" spans="1:22" ht="55.5" customHeight="1" x14ac:dyDescent="0.3">
      <c r="A122" s="189"/>
      <c r="B122" s="189"/>
      <c r="C122" s="189"/>
      <c r="D122" s="178"/>
      <c r="E122" s="284"/>
      <c r="F122" s="283"/>
      <c r="G122" s="192"/>
      <c r="H122" s="187"/>
      <c r="I122" s="195"/>
      <c r="J122" s="199"/>
      <c r="K122" s="218"/>
      <c r="L122" s="219"/>
      <c r="M122" s="280"/>
      <c r="N122" s="203"/>
      <c r="O122" s="204"/>
      <c r="P122" s="205"/>
      <c r="Q122" s="211"/>
      <c r="R122" s="211"/>
      <c r="S122" s="211"/>
      <c r="T122" s="212"/>
      <c r="U122" s="77"/>
      <c r="V122" s="21"/>
    </row>
    <row r="123" spans="1:22" x14ac:dyDescent="0.3">
      <c r="A123" s="189"/>
      <c r="B123" s="189"/>
      <c r="C123" s="189"/>
      <c r="D123" s="178"/>
      <c r="E123" s="179"/>
      <c r="F123" s="214"/>
      <c r="G123" s="220"/>
      <c r="H123" s="187"/>
      <c r="I123" s="195"/>
      <c r="J123" s="199"/>
      <c r="K123" s="218"/>
      <c r="L123" s="219"/>
      <c r="M123" s="280"/>
      <c r="N123" s="203"/>
      <c r="O123" s="204"/>
      <c r="P123" s="205"/>
      <c r="Q123" s="211"/>
      <c r="R123" s="211"/>
      <c r="S123" s="211"/>
      <c r="T123" s="212"/>
      <c r="U123" s="77"/>
      <c r="V123" s="21"/>
    </row>
    <row r="124" spans="1:22" x14ac:dyDescent="0.3">
      <c r="A124" s="189"/>
      <c r="B124" s="189"/>
      <c r="C124" s="189"/>
      <c r="D124" s="178"/>
      <c r="E124" s="179"/>
      <c r="F124" s="214"/>
      <c r="G124" s="213"/>
      <c r="H124" s="214"/>
      <c r="I124" s="195"/>
      <c r="J124" s="215"/>
      <c r="K124" s="218"/>
      <c r="L124" s="219"/>
      <c r="M124" s="280"/>
      <c r="N124" s="203"/>
      <c r="O124" s="204"/>
      <c r="P124" s="205"/>
      <c r="Q124" s="211"/>
      <c r="R124" s="211"/>
      <c r="S124" s="211"/>
      <c r="T124" s="212"/>
      <c r="U124" s="77"/>
      <c r="V124" s="21"/>
    </row>
    <row r="125" spans="1:22" x14ac:dyDescent="0.3">
      <c r="A125" s="189"/>
      <c r="B125" s="189"/>
      <c r="C125" s="189"/>
      <c r="D125" s="178"/>
      <c r="E125" s="179"/>
      <c r="F125" s="214"/>
      <c r="G125" s="220"/>
      <c r="H125" s="187"/>
      <c r="I125" s="195"/>
      <c r="J125" s="199"/>
      <c r="K125" s="218"/>
      <c r="L125" s="219"/>
      <c r="M125" s="280"/>
      <c r="N125" s="203"/>
      <c r="O125" s="204"/>
      <c r="P125" s="205"/>
      <c r="Q125" s="211"/>
      <c r="R125" s="211"/>
      <c r="S125" s="211"/>
      <c r="T125" s="212"/>
      <c r="U125" s="77"/>
      <c r="V125" s="21"/>
    </row>
    <row r="126" spans="1:22" x14ac:dyDescent="0.3">
      <c r="A126" s="189"/>
      <c r="B126" s="189"/>
      <c r="C126" s="189"/>
      <c r="D126" s="178"/>
      <c r="E126" s="179"/>
      <c r="F126" s="188"/>
      <c r="G126" s="291"/>
      <c r="H126" s="283"/>
      <c r="I126" s="195"/>
      <c r="J126" s="199"/>
      <c r="K126" s="282"/>
      <c r="L126" s="281"/>
      <c r="M126" s="280"/>
      <c r="N126" s="203"/>
      <c r="O126" s="204"/>
      <c r="P126" s="205"/>
      <c r="Q126" s="211"/>
      <c r="R126" s="211"/>
      <c r="S126" s="211"/>
      <c r="T126" s="212"/>
      <c r="U126" s="77"/>
      <c r="V126" s="21"/>
    </row>
    <row r="127" spans="1:22" s="49" customFormat="1" x14ac:dyDescent="0.3">
      <c r="A127" s="222"/>
      <c r="B127" s="222"/>
      <c r="C127" s="222"/>
      <c r="D127" s="223"/>
      <c r="E127" s="224"/>
      <c r="F127" s="225"/>
      <c r="G127" s="226"/>
      <c r="H127" s="225"/>
      <c r="I127" s="227"/>
      <c r="J127" s="228"/>
      <c r="K127" s="219"/>
      <c r="L127" s="219"/>
      <c r="M127" s="229"/>
      <c r="N127" s="230"/>
      <c r="O127" s="230"/>
      <c r="P127" s="231"/>
      <c r="Q127" s="211"/>
      <c r="R127" s="211"/>
      <c r="S127" s="211"/>
      <c r="T127" s="212"/>
      <c r="U127" s="77"/>
      <c r="V127" s="133"/>
    </row>
    <row r="128" spans="1:22" x14ac:dyDescent="0.3">
      <c r="A128" s="189"/>
      <c r="B128" s="189"/>
      <c r="C128" s="189"/>
      <c r="D128" s="178"/>
      <c r="E128" s="179"/>
      <c r="F128" s="188"/>
      <c r="G128" s="213"/>
      <c r="H128" s="214"/>
      <c r="I128" s="195"/>
      <c r="J128" s="215"/>
      <c r="K128" s="282"/>
      <c r="L128" s="281"/>
      <c r="M128" s="280"/>
      <c r="N128" s="203"/>
      <c r="O128" s="204"/>
      <c r="P128" s="205"/>
      <c r="Q128" s="211"/>
      <c r="R128" s="211"/>
      <c r="S128" s="211"/>
      <c r="T128" s="212"/>
      <c r="U128" s="77"/>
      <c r="V128" s="21"/>
    </row>
    <row r="129" spans="1:22" x14ac:dyDescent="0.3">
      <c r="A129" s="189"/>
      <c r="B129" s="189"/>
      <c r="C129" s="189"/>
      <c r="D129" s="178"/>
      <c r="E129" s="179"/>
      <c r="F129" s="214"/>
      <c r="G129" s="220"/>
      <c r="H129" s="187"/>
      <c r="I129" s="195"/>
      <c r="J129" s="199"/>
      <c r="K129" s="218"/>
      <c r="L129" s="219"/>
      <c r="M129" s="287"/>
      <c r="N129" s="203"/>
      <c r="O129" s="204"/>
      <c r="P129" s="205"/>
      <c r="Q129" s="232"/>
      <c r="R129" s="232"/>
      <c r="S129" s="232"/>
      <c r="T129" s="233"/>
      <c r="U129" s="231"/>
      <c r="V129" s="21"/>
    </row>
    <row r="130" spans="1:22" x14ac:dyDescent="0.3">
      <c r="A130" s="189"/>
      <c r="B130" s="189"/>
      <c r="C130" s="189"/>
      <c r="D130" s="178"/>
      <c r="E130" s="284"/>
      <c r="F130" s="283"/>
      <c r="G130" s="220"/>
      <c r="H130" s="187"/>
      <c r="I130" s="195"/>
      <c r="J130" s="199"/>
      <c r="K130" s="218"/>
      <c r="L130" s="219"/>
      <c r="M130" s="280"/>
      <c r="N130" s="203"/>
      <c r="O130" s="204"/>
      <c r="P130" s="205"/>
      <c r="Q130" s="211"/>
      <c r="R130" s="211"/>
      <c r="S130" s="211"/>
      <c r="T130" s="212"/>
      <c r="U130" s="77"/>
      <c r="V130" s="21"/>
    </row>
    <row r="131" spans="1:22" x14ac:dyDescent="0.3">
      <c r="A131" s="189"/>
      <c r="B131" s="189"/>
      <c r="C131" s="189"/>
      <c r="D131" s="178"/>
      <c r="E131" s="179"/>
      <c r="F131" s="214"/>
      <c r="G131" s="213"/>
      <c r="H131" s="214"/>
      <c r="I131" s="195"/>
      <c r="J131" s="215"/>
      <c r="K131" s="218"/>
      <c r="L131" s="219"/>
      <c r="M131" s="280"/>
      <c r="N131" s="203"/>
      <c r="O131" s="204"/>
      <c r="P131" s="205"/>
      <c r="Q131" s="211"/>
      <c r="R131" s="211"/>
      <c r="S131" s="211"/>
      <c r="T131" s="212"/>
      <c r="U131" s="77"/>
      <c r="V131" s="21"/>
    </row>
    <row r="132" spans="1:22" x14ac:dyDescent="0.3">
      <c r="A132" s="189"/>
      <c r="B132" s="189"/>
      <c r="C132" s="189"/>
      <c r="D132" s="178"/>
      <c r="E132" s="179"/>
      <c r="F132" s="214"/>
      <c r="G132" s="220"/>
      <c r="H132" s="187"/>
      <c r="I132" s="195"/>
      <c r="J132" s="199"/>
      <c r="K132" s="218"/>
      <c r="L132" s="219"/>
      <c r="M132" s="287"/>
      <c r="N132" s="203"/>
      <c r="O132" s="204"/>
      <c r="P132" s="205"/>
      <c r="Q132" s="211"/>
      <c r="R132" s="211"/>
      <c r="S132" s="211"/>
      <c r="T132" s="212"/>
      <c r="U132" s="77"/>
      <c r="V132" s="21"/>
    </row>
    <row r="133" spans="1:22" x14ac:dyDescent="0.3">
      <c r="A133" s="189"/>
      <c r="B133" s="189"/>
      <c r="C133" s="189"/>
      <c r="D133" s="178"/>
      <c r="E133" s="284"/>
      <c r="F133" s="283"/>
      <c r="G133" s="213"/>
      <c r="H133" s="214"/>
      <c r="I133" s="195"/>
      <c r="J133" s="215"/>
      <c r="K133" s="218"/>
      <c r="L133" s="219"/>
      <c r="M133" s="280"/>
      <c r="N133" s="203"/>
      <c r="O133" s="204"/>
      <c r="P133" s="205"/>
      <c r="Q133" s="211"/>
      <c r="R133" s="211"/>
      <c r="S133" s="211"/>
      <c r="T133" s="212"/>
      <c r="U133" s="77"/>
      <c r="V133" s="21"/>
    </row>
    <row r="134" spans="1:22" x14ac:dyDescent="0.3">
      <c r="A134" s="189"/>
      <c r="B134" s="189"/>
      <c r="C134" s="189"/>
      <c r="D134" s="178"/>
      <c r="E134" s="284"/>
      <c r="F134" s="283"/>
      <c r="G134" s="220"/>
      <c r="H134" s="187"/>
      <c r="I134" s="195"/>
      <c r="J134" s="199"/>
      <c r="K134" s="218"/>
      <c r="L134" s="219"/>
      <c r="M134" s="280"/>
      <c r="N134" s="203"/>
      <c r="O134" s="204"/>
      <c r="P134" s="205"/>
      <c r="Q134" s="211"/>
      <c r="R134" s="211"/>
      <c r="S134" s="211"/>
      <c r="T134" s="212"/>
      <c r="U134" s="77"/>
      <c r="V134" s="21"/>
    </row>
    <row r="135" spans="1:22" x14ac:dyDescent="0.3">
      <c r="A135" s="189"/>
      <c r="B135" s="189"/>
      <c r="C135" s="189"/>
      <c r="D135" s="178"/>
      <c r="E135" s="179"/>
      <c r="F135" s="188"/>
      <c r="G135" s="220"/>
      <c r="H135" s="187"/>
      <c r="I135" s="195"/>
      <c r="J135" s="199"/>
      <c r="K135" s="282"/>
      <c r="L135" s="281"/>
      <c r="M135" s="280"/>
      <c r="N135" s="203"/>
      <c r="O135" s="204"/>
      <c r="P135" s="205"/>
      <c r="Q135" s="211"/>
      <c r="R135" s="211"/>
      <c r="S135" s="211"/>
      <c r="T135" s="212"/>
      <c r="U135" s="77"/>
      <c r="V135" s="21"/>
    </row>
    <row r="136" spans="1:22" x14ac:dyDescent="0.3">
      <c r="A136" s="189"/>
      <c r="B136" s="189"/>
      <c r="C136" s="189"/>
      <c r="D136" s="178"/>
      <c r="E136" s="179"/>
      <c r="F136" s="214"/>
      <c r="G136" s="213"/>
      <c r="H136" s="214"/>
      <c r="I136" s="195"/>
      <c r="J136" s="215"/>
      <c r="K136" s="218"/>
      <c r="L136" s="219"/>
      <c r="M136" s="280"/>
      <c r="N136" s="203"/>
      <c r="O136" s="204"/>
      <c r="P136" s="205"/>
      <c r="Q136" s="211"/>
      <c r="R136" s="211"/>
      <c r="S136" s="211"/>
      <c r="T136" s="212"/>
      <c r="U136" s="77"/>
      <c r="V136" s="21"/>
    </row>
    <row r="137" spans="1:22" x14ac:dyDescent="0.3">
      <c r="A137" s="189"/>
      <c r="B137" s="189"/>
      <c r="C137" s="189"/>
      <c r="D137" s="178"/>
      <c r="E137" s="179"/>
      <c r="F137" s="188"/>
      <c r="G137" s="220"/>
      <c r="H137" s="187"/>
      <c r="I137" s="195"/>
      <c r="J137" s="199"/>
      <c r="K137" s="282"/>
      <c r="L137" s="281"/>
      <c r="M137" s="280"/>
      <c r="N137" s="203"/>
      <c r="O137" s="204"/>
      <c r="P137" s="205"/>
      <c r="Q137" s="211"/>
      <c r="R137" s="211"/>
      <c r="S137" s="211"/>
      <c r="T137" s="212"/>
      <c r="U137" s="77"/>
      <c r="V137" s="21"/>
    </row>
    <row r="138" spans="1:22" x14ac:dyDescent="0.3">
      <c r="A138" s="189"/>
      <c r="B138" s="189"/>
      <c r="C138" s="189"/>
      <c r="D138" s="178"/>
      <c r="E138" s="179"/>
      <c r="F138" s="188"/>
      <c r="G138" s="291"/>
      <c r="H138" s="283"/>
      <c r="I138" s="195"/>
      <c r="J138" s="199"/>
      <c r="K138" s="289"/>
      <c r="L138" s="288"/>
      <c r="M138" s="280"/>
      <c r="N138" s="203"/>
      <c r="O138" s="204"/>
      <c r="P138" s="205"/>
      <c r="Q138" s="211"/>
      <c r="R138" s="211"/>
      <c r="S138" s="211"/>
      <c r="T138" s="212"/>
      <c r="U138" s="77"/>
      <c r="V138" s="21"/>
    </row>
    <row r="139" spans="1:22" x14ac:dyDescent="0.3">
      <c r="A139" s="189"/>
      <c r="B139" s="189"/>
      <c r="C139" s="189"/>
      <c r="D139" s="178"/>
      <c r="E139" s="179"/>
      <c r="F139" s="188"/>
      <c r="G139" s="213"/>
      <c r="H139" s="214"/>
      <c r="I139" s="195"/>
      <c r="J139" s="199"/>
      <c r="K139" s="234"/>
      <c r="L139" s="219"/>
      <c r="M139" s="235"/>
      <c r="N139" s="203"/>
      <c r="O139" s="204"/>
      <c r="P139" s="205"/>
      <c r="Q139" s="211"/>
      <c r="R139" s="211"/>
      <c r="S139" s="211"/>
      <c r="T139" s="212"/>
      <c r="U139" s="77"/>
      <c r="V139" s="21"/>
    </row>
    <row r="140" spans="1:22" x14ac:dyDescent="0.3">
      <c r="A140" s="189"/>
      <c r="B140" s="189"/>
      <c r="C140" s="189"/>
      <c r="D140" s="178"/>
      <c r="E140" s="179"/>
      <c r="F140" s="188"/>
      <c r="G140" s="192"/>
      <c r="H140" s="187"/>
      <c r="I140" s="195"/>
      <c r="J140" s="199"/>
      <c r="K140" s="234"/>
      <c r="L140" s="219"/>
      <c r="M140" s="235"/>
      <c r="N140" s="203"/>
      <c r="O140" s="204"/>
      <c r="P140" s="205"/>
      <c r="Q140" s="211"/>
      <c r="R140" s="211"/>
      <c r="S140" s="211"/>
      <c r="T140" s="212"/>
      <c r="U140" s="77"/>
      <c r="V140" s="21"/>
    </row>
    <row r="141" spans="1:22" x14ac:dyDescent="0.3">
      <c r="A141" s="189"/>
      <c r="B141" s="189"/>
      <c r="C141" s="189"/>
      <c r="D141" s="178"/>
      <c r="E141" s="179"/>
      <c r="F141" s="188"/>
      <c r="G141" s="213"/>
      <c r="H141" s="214"/>
      <c r="I141" s="195"/>
      <c r="J141" s="199"/>
      <c r="K141" s="234"/>
      <c r="L141" s="219"/>
      <c r="M141" s="235"/>
      <c r="N141" s="203"/>
      <c r="O141" s="204"/>
      <c r="P141" s="205"/>
      <c r="Q141" s="211"/>
      <c r="R141" s="211"/>
      <c r="S141" s="211"/>
      <c r="T141" s="212"/>
      <c r="U141" s="77"/>
      <c r="V141" s="21"/>
    </row>
    <row r="142" spans="1:22" s="49" customFormat="1" x14ac:dyDescent="0.3">
      <c r="A142" s="222"/>
      <c r="B142" s="222"/>
      <c r="C142" s="222"/>
      <c r="D142" s="223"/>
      <c r="E142" s="224"/>
      <c r="F142" s="225"/>
      <c r="G142" s="226"/>
      <c r="H142" s="225"/>
      <c r="I142" s="227"/>
      <c r="J142" s="228"/>
      <c r="K142" s="219"/>
      <c r="L142" s="219"/>
      <c r="M142" s="229"/>
      <c r="N142" s="230"/>
      <c r="O142" s="230"/>
      <c r="P142" s="231"/>
      <c r="Q142" s="211"/>
      <c r="R142" s="211"/>
      <c r="S142" s="211"/>
      <c r="T142" s="212"/>
      <c r="U142" s="77"/>
      <c r="V142" s="133"/>
    </row>
    <row r="143" spans="1:22" x14ac:dyDescent="0.3">
      <c r="A143" s="189"/>
      <c r="B143" s="189"/>
      <c r="C143" s="189"/>
      <c r="D143" s="178"/>
      <c r="E143" s="179"/>
      <c r="F143" s="188"/>
      <c r="G143" s="192"/>
      <c r="H143" s="187"/>
      <c r="I143" s="195"/>
      <c r="J143" s="199"/>
      <c r="K143" s="234"/>
      <c r="L143" s="219"/>
      <c r="M143" s="235"/>
      <c r="N143" s="203"/>
      <c r="O143" s="204"/>
      <c r="P143" s="205"/>
      <c r="Q143" s="211"/>
      <c r="R143" s="211"/>
      <c r="S143" s="211"/>
      <c r="T143" s="212"/>
      <c r="U143" s="77"/>
      <c r="V143" s="21"/>
    </row>
    <row r="144" spans="1:22" x14ac:dyDescent="0.3">
      <c r="A144" s="236"/>
      <c r="B144" s="236"/>
      <c r="C144" s="236"/>
      <c r="D144" s="236"/>
      <c r="E144" s="237"/>
      <c r="F144" s="238"/>
      <c r="G144" s="239"/>
      <c r="H144" s="238"/>
      <c r="I144" s="240"/>
      <c r="J144" s="241"/>
      <c r="K144" s="24"/>
      <c r="L144" s="242"/>
      <c r="M144" s="243"/>
      <c r="N144" s="244"/>
      <c r="O144" s="245"/>
      <c r="P144" s="246"/>
      <c r="Q144" s="232"/>
      <c r="R144" s="232"/>
      <c r="S144" s="232"/>
      <c r="T144" s="233"/>
      <c r="U144" s="231"/>
      <c r="V144" s="21"/>
    </row>
    <row r="145" spans="1:22" x14ac:dyDescent="0.3">
      <c r="A145" s="236"/>
      <c r="B145" s="236"/>
      <c r="C145" s="236"/>
      <c r="D145" s="236"/>
      <c r="E145" s="237"/>
      <c r="F145" s="238"/>
      <c r="G145" s="239"/>
      <c r="H145" s="238"/>
      <c r="I145" s="240"/>
      <c r="J145" s="241"/>
      <c r="K145" s="24"/>
      <c r="L145" s="242"/>
      <c r="M145" s="243"/>
      <c r="N145" s="244"/>
      <c r="O145" s="245"/>
      <c r="P145" s="246"/>
      <c r="Q145" s="211"/>
      <c r="R145" s="211"/>
      <c r="S145" s="211"/>
      <c r="T145" s="212"/>
      <c r="U145" s="77"/>
      <c r="V145" s="21"/>
    </row>
    <row r="146" spans="1:22" x14ac:dyDescent="0.3">
      <c r="A146" s="236"/>
      <c r="B146" s="236"/>
      <c r="C146" s="236"/>
      <c r="D146" s="236"/>
      <c r="E146" s="237"/>
      <c r="F146" s="238"/>
      <c r="G146" s="239"/>
      <c r="H146" s="238"/>
      <c r="I146" s="240"/>
      <c r="J146" s="241"/>
      <c r="K146" s="24"/>
      <c r="L146" s="242"/>
      <c r="M146" s="243"/>
      <c r="N146" s="244"/>
      <c r="O146" s="245"/>
      <c r="P146" s="246"/>
      <c r="Q146" s="206"/>
      <c r="R146" s="206"/>
      <c r="S146" s="206"/>
      <c r="T146" s="207"/>
      <c r="U146" s="77"/>
      <c r="V146" s="21"/>
    </row>
    <row r="147" spans="1:22" x14ac:dyDescent="0.3">
      <c r="A147" s="286"/>
      <c r="B147" s="286"/>
      <c r="C147" s="286"/>
      <c r="D147" s="285"/>
      <c r="E147" s="284"/>
      <c r="F147" s="283"/>
      <c r="G147" s="291"/>
      <c r="H147" s="283"/>
      <c r="I147" s="195"/>
      <c r="J147" s="199"/>
      <c r="K147" s="234"/>
      <c r="L147" s="219"/>
      <c r="M147" s="235"/>
      <c r="N147" s="203"/>
      <c r="O147" s="204"/>
      <c r="P147" s="279"/>
      <c r="Q147" s="206"/>
      <c r="R147" s="206"/>
      <c r="S147" s="206"/>
      <c r="T147" s="207"/>
      <c r="U147" s="77"/>
      <c r="V147" s="21"/>
    </row>
    <row r="148" spans="1:22" x14ac:dyDescent="0.3">
      <c r="A148" s="286"/>
      <c r="B148" s="286"/>
      <c r="C148" s="286"/>
      <c r="D148" s="285"/>
      <c r="E148" s="284"/>
      <c r="F148" s="283"/>
      <c r="G148" s="220"/>
      <c r="H148" s="187"/>
      <c r="I148" s="195"/>
      <c r="J148" s="199"/>
      <c r="K148" s="234"/>
      <c r="L148" s="219"/>
      <c r="M148" s="235"/>
      <c r="N148" s="203"/>
      <c r="O148" s="204"/>
      <c r="P148" s="250"/>
      <c r="Q148" s="206"/>
      <c r="R148" s="206"/>
      <c r="S148" s="206"/>
      <c r="T148" s="207"/>
      <c r="U148" s="77"/>
      <c r="V148" s="21"/>
    </row>
    <row r="149" spans="1:22" x14ac:dyDescent="0.3">
      <c r="A149" s="286"/>
      <c r="B149" s="286"/>
      <c r="C149" s="286"/>
      <c r="D149" s="285"/>
      <c r="E149" s="284"/>
      <c r="F149" s="283"/>
      <c r="G149" s="220"/>
      <c r="H149" s="187"/>
      <c r="I149" s="195"/>
      <c r="J149" s="199"/>
      <c r="K149" s="234"/>
      <c r="L149" s="219"/>
      <c r="M149" s="235"/>
      <c r="N149" s="203"/>
      <c r="O149" s="204"/>
      <c r="P149" s="250"/>
      <c r="Q149" s="278"/>
      <c r="R149" s="252"/>
      <c r="S149" s="252"/>
      <c r="T149" s="212"/>
      <c r="U149" s="77"/>
      <c r="V149" s="21"/>
    </row>
    <row r="150" spans="1:22" x14ac:dyDescent="0.3">
      <c r="A150" s="286"/>
      <c r="B150" s="286"/>
      <c r="C150" s="286"/>
      <c r="D150" s="285"/>
      <c r="E150" s="284"/>
      <c r="F150" s="283"/>
      <c r="G150" s="213"/>
      <c r="H150" s="214"/>
      <c r="I150" s="195"/>
      <c r="J150" s="215"/>
      <c r="K150" s="234"/>
      <c r="L150" s="219"/>
      <c r="M150" s="235"/>
      <c r="N150" s="203"/>
      <c r="O150" s="204"/>
      <c r="P150" s="279"/>
      <c r="Q150" s="278"/>
      <c r="R150" s="252"/>
      <c r="S150" s="252"/>
      <c r="T150" s="212"/>
      <c r="U150" s="77"/>
      <c r="V150" s="21"/>
    </row>
    <row r="151" spans="1:22" x14ac:dyDescent="0.3">
      <c r="A151" s="286"/>
      <c r="B151" s="286"/>
      <c r="C151" s="286"/>
      <c r="D151" s="285"/>
      <c r="E151" s="284"/>
      <c r="F151" s="283"/>
      <c r="G151" s="291"/>
      <c r="H151" s="283"/>
      <c r="I151" s="195"/>
      <c r="J151" s="199"/>
      <c r="K151" s="234"/>
      <c r="L151" s="219"/>
      <c r="M151" s="235"/>
      <c r="N151" s="203"/>
      <c r="O151" s="204"/>
      <c r="P151" s="279"/>
      <c r="Q151" s="211"/>
      <c r="R151" s="252"/>
      <c r="S151" s="252"/>
      <c r="T151" s="212"/>
      <c r="U151" s="77"/>
      <c r="V151" s="21"/>
    </row>
    <row r="152" spans="1:22" x14ac:dyDescent="0.3">
      <c r="A152" s="286"/>
      <c r="B152" s="286"/>
      <c r="C152" s="286"/>
      <c r="D152" s="285"/>
      <c r="E152" s="284"/>
      <c r="F152" s="283"/>
      <c r="G152" s="291"/>
      <c r="H152" s="283"/>
      <c r="I152" s="195"/>
      <c r="J152" s="290"/>
      <c r="K152" s="289"/>
      <c r="L152" s="288"/>
      <c r="M152" s="280"/>
      <c r="N152" s="203"/>
      <c r="O152" s="204"/>
      <c r="P152" s="279"/>
      <c r="Q152" s="278"/>
      <c r="R152" s="252"/>
      <c r="S152" s="252"/>
      <c r="T152" s="212"/>
      <c r="U152" s="77"/>
      <c r="V152" s="21"/>
    </row>
    <row r="153" spans="1:22" x14ac:dyDescent="0.3">
      <c r="A153" s="286"/>
      <c r="B153" s="286"/>
      <c r="C153" s="286"/>
      <c r="D153" s="285"/>
      <c r="E153" s="284"/>
      <c r="F153" s="283"/>
      <c r="G153" s="291"/>
      <c r="H153" s="283"/>
      <c r="I153" s="195"/>
      <c r="J153" s="199"/>
      <c r="K153" s="289"/>
      <c r="L153" s="288"/>
      <c r="M153" s="287"/>
      <c r="N153" s="203"/>
      <c r="O153" s="204"/>
      <c r="P153" s="250"/>
      <c r="Q153" s="211"/>
      <c r="R153" s="252"/>
      <c r="S153" s="252"/>
      <c r="T153" s="212"/>
      <c r="U153" s="77"/>
      <c r="V153" s="21"/>
    </row>
    <row r="154" spans="1:22" x14ac:dyDescent="0.3">
      <c r="A154" s="286"/>
      <c r="B154" s="286"/>
      <c r="C154" s="286"/>
      <c r="D154" s="285"/>
      <c r="E154" s="284"/>
      <c r="F154" s="283"/>
      <c r="G154" s="192"/>
      <c r="H154" s="187"/>
      <c r="I154" s="195"/>
      <c r="J154" s="199"/>
      <c r="K154" s="289"/>
      <c r="L154" s="288"/>
      <c r="M154" s="287"/>
      <c r="N154" s="203"/>
      <c r="O154" s="204"/>
      <c r="P154" s="205"/>
      <c r="Q154" s="211"/>
      <c r="R154" s="252"/>
      <c r="S154" s="252"/>
      <c r="T154" s="212"/>
      <c r="U154" s="77"/>
      <c r="V154" s="21"/>
    </row>
    <row r="155" spans="1:22" x14ac:dyDescent="0.3">
      <c r="A155" s="286"/>
      <c r="B155" s="286"/>
      <c r="C155" s="286"/>
      <c r="D155" s="285"/>
      <c r="E155" s="284"/>
      <c r="F155" s="283"/>
      <c r="G155" s="192"/>
      <c r="H155" s="187"/>
      <c r="I155" s="195"/>
      <c r="J155" s="199"/>
      <c r="K155" s="289"/>
      <c r="L155" s="288"/>
      <c r="M155" s="287"/>
      <c r="N155" s="203"/>
      <c r="O155" s="292"/>
      <c r="P155" s="250"/>
      <c r="Q155" s="278"/>
      <c r="R155" s="252"/>
      <c r="S155" s="252"/>
      <c r="T155" s="212"/>
      <c r="U155" s="77"/>
      <c r="V155" s="21"/>
    </row>
    <row r="156" spans="1:22" x14ac:dyDescent="0.3">
      <c r="A156" s="286"/>
      <c r="B156" s="286"/>
      <c r="C156" s="286"/>
      <c r="D156" s="285"/>
      <c r="E156" s="284"/>
      <c r="F156" s="283"/>
      <c r="G156" s="192"/>
      <c r="H156" s="187"/>
      <c r="I156" s="195"/>
      <c r="J156" s="199"/>
      <c r="K156" s="289"/>
      <c r="L156" s="288"/>
      <c r="M156" s="287"/>
      <c r="N156" s="203"/>
      <c r="O156" s="204"/>
      <c r="P156" s="250"/>
      <c r="Q156" s="211"/>
      <c r="R156" s="252"/>
      <c r="S156" s="252"/>
      <c r="T156" s="212"/>
      <c r="U156" s="77"/>
      <c r="V156" s="21"/>
    </row>
    <row r="157" spans="1:22" x14ac:dyDescent="0.3">
      <c r="A157" s="286"/>
      <c r="B157" s="286"/>
      <c r="C157" s="286"/>
      <c r="D157" s="285"/>
      <c r="E157" s="284"/>
      <c r="F157" s="283"/>
      <c r="G157" s="192"/>
      <c r="H157" s="187"/>
      <c r="I157" s="195"/>
      <c r="J157" s="199"/>
      <c r="K157" s="289"/>
      <c r="L157" s="288"/>
      <c r="M157" s="287"/>
      <c r="N157" s="203"/>
      <c r="O157" s="204"/>
      <c r="P157" s="279"/>
      <c r="Q157" s="211"/>
      <c r="R157" s="252"/>
      <c r="S157" s="252"/>
      <c r="T157" s="212"/>
      <c r="U157" s="77"/>
      <c r="V157" s="21"/>
    </row>
    <row r="158" spans="1:22" x14ac:dyDescent="0.3">
      <c r="A158" s="286"/>
      <c r="B158" s="286"/>
      <c r="C158" s="286"/>
      <c r="D158" s="285"/>
      <c r="E158" s="284"/>
      <c r="F158" s="283"/>
      <c r="G158" s="192"/>
      <c r="H158" s="187"/>
      <c r="I158" s="195"/>
      <c r="J158" s="199"/>
      <c r="K158" s="289"/>
      <c r="L158" s="288"/>
      <c r="M158" s="287"/>
      <c r="N158" s="203"/>
      <c r="O158" s="292"/>
      <c r="P158" s="250"/>
      <c r="Q158" s="211"/>
      <c r="R158" s="252"/>
      <c r="S158" s="252"/>
      <c r="T158" s="212"/>
      <c r="U158" s="77"/>
      <c r="V158" s="21"/>
    </row>
    <row r="159" spans="1:22" x14ac:dyDescent="0.3">
      <c r="A159" s="286"/>
      <c r="B159" s="286"/>
      <c r="C159" s="286"/>
      <c r="D159" s="285"/>
      <c r="E159" s="284"/>
      <c r="F159" s="283"/>
      <c r="G159" s="192"/>
      <c r="H159" s="187"/>
      <c r="I159" s="195"/>
      <c r="J159" s="199"/>
      <c r="K159" s="282"/>
      <c r="L159" s="281"/>
      <c r="M159" s="280"/>
      <c r="N159" s="203"/>
      <c r="O159" s="204"/>
      <c r="P159" s="205"/>
      <c r="Q159" s="278"/>
      <c r="R159" s="252"/>
      <c r="S159" s="252"/>
      <c r="T159" s="212"/>
      <c r="U159" s="77"/>
      <c r="V159" s="21"/>
    </row>
    <row r="160" spans="1:22" x14ac:dyDescent="0.3">
      <c r="A160" s="286"/>
      <c r="B160" s="286"/>
      <c r="C160" s="286"/>
      <c r="D160" s="285"/>
      <c r="E160" s="284"/>
      <c r="F160" s="283"/>
      <c r="G160" s="213"/>
      <c r="H160" s="214"/>
      <c r="I160" s="195"/>
      <c r="J160" s="215"/>
      <c r="K160" s="289"/>
      <c r="L160" s="288"/>
      <c r="M160" s="287"/>
      <c r="N160" s="203"/>
      <c r="O160" s="292"/>
      <c r="P160" s="205"/>
      <c r="Q160" s="278"/>
      <c r="R160" s="252"/>
      <c r="S160" s="252"/>
      <c r="T160" s="212"/>
      <c r="U160" s="77"/>
      <c r="V160" s="21"/>
    </row>
    <row r="161" spans="1:22" x14ac:dyDescent="0.3">
      <c r="A161" s="286"/>
      <c r="B161" s="286"/>
      <c r="C161" s="286"/>
      <c r="D161" s="285"/>
      <c r="E161" s="284"/>
      <c r="F161" s="283"/>
      <c r="G161" s="192"/>
      <c r="H161" s="187"/>
      <c r="I161" s="195"/>
      <c r="J161" s="199"/>
      <c r="K161" s="289"/>
      <c r="L161" s="288"/>
      <c r="M161" s="287"/>
      <c r="N161" s="203"/>
      <c r="O161" s="204"/>
      <c r="P161" s="250"/>
      <c r="Q161" s="211"/>
      <c r="R161" s="252"/>
      <c r="S161" s="252"/>
      <c r="T161" s="212"/>
      <c r="U161" s="77"/>
      <c r="V161" s="21"/>
    </row>
    <row r="162" spans="1:22" x14ac:dyDescent="0.3">
      <c r="A162" s="286"/>
      <c r="B162" s="286"/>
      <c r="C162" s="286"/>
      <c r="D162" s="285"/>
      <c r="E162" s="284"/>
      <c r="F162" s="283"/>
      <c r="G162" s="192"/>
      <c r="H162" s="187"/>
      <c r="I162" s="195"/>
      <c r="J162" s="199"/>
      <c r="K162" s="289"/>
      <c r="L162" s="288"/>
      <c r="M162" s="287"/>
      <c r="N162" s="203"/>
      <c r="O162" s="292"/>
      <c r="P162" s="250"/>
      <c r="Q162" s="278"/>
      <c r="R162" s="252"/>
      <c r="S162" s="252"/>
      <c r="T162" s="212"/>
      <c r="U162" s="77"/>
      <c r="V162" s="21"/>
    </row>
    <row r="163" spans="1:22" x14ac:dyDescent="0.3">
      <c r="A163" s="286"/>
      <c r="B163" s="286"/>
      <c r="C163" s="286"/>
      <c r="D163" s="285"/>
      <c r="E163" s="284"/>
      <c r="F163" s="283"/>
      <c r="G163" s="192"/>
      <c r="H163" s="187"/>
      <c r="I163" s="195"/>
      <c r="J163" s="199"/>
      <c r="K163" s="289"/>
      <c r="L163" s="288"/>
      <c r="M163" s="287"/>
      <c r="N163" s="203"/>
      <c r="O163" s="204"/>
      <c r="P163" s="250"/>
      <c r="Q163" s="211"/>
      <c r="R163" s="252"/>
      <c r="S163" s="252"/>
      <c r="T163" s="212"/>
      <c r="U163" s="77"/>
      <c r="V163" s="21"/>
    </row>
    <row r="164" spans="1:22" x14ac:dyDescent="0.3">
      <c r="A164" s="286"/>
      <c r="B164" s="286"/>
      <c r="C164" s="286"/>
      <c r="D164" s="285"/>
      <c r="E164" s="284"/>
      <c r="F164" s="283"/>
      <c r="G164" s="192"/>
      <c r="H164" s="187"/>
      <c r="I164" s="195"/>
      <c r="J164" s="199"/>
      <c r="K164" s="289"/>
      <c r="L164" s="288"/>
      <c r="M164" s="287"/>
      <c r="N164" s="203"/>
      <c r="O164" s="204"/>
      <c r="P164" s="205"/>
      <c r="Q164" s="278"/>
      <c r="R164" s="252"/>
      <c r="S164" s="252"/>
      <c r="T164" s="212"/>
      <c r="U164" s="77"/>
      <c r="V164" s="21"/>
    </row>
    <row r="165" spans="1:22" x14ac:dyDescent="0.3">
      <c r="A165" s="286"/>
      <c r="B165" s="286"/>
      <c r="C165" s="286"/>
      <c r="D165" s="285"/>
      <c r="E165" s="284"/>
      <c r="F165" s="283"/>
      <c r="G165" s="192"/>
      <c r="H165" s="187"/>
      <c r="I165" s="195"/>
      <c r="J165" s="199"/>
      <c r="K165" s="289"/>
      <c r="L165" s="288"/>
      <c r="M165" s="280"/>
      <c r="N165" s="203"/>
      <c r="O165" s="204"/>
      <c r="P165" s="205"/>
      <c r="Q165" s="278"/>
      <c r="R165" s="252"/>
      <c r="S165" s="252"/>
      <c r="T165" s="212"/>
      <c r="U165" s="77"/>
      <c r="V165" s="21"/>
    </row>
    <row r="166" spans="1:22" x14ac:dyDescent="0.3">
      <c r="A166" s="286"/>
      <c r="B166" s="286"/>
      <c r="C166" s="286"/>
      <c r="D166" s="285"/>
      <c r="E166" s="284"/>
      <c r="F166" s="283"/>
      <c r="G166" s="220"/>
      <c r="H166" s="187"/>
      <c r="I166" s="195"/>
      <c r="J166" s="199"/>
      <c r="K166" s="234"/>
      <c r="L166" s="219"/>
      <c r="M166" s="235"/>
      <c r="N166" s="203"/>
      <c r="O166" s="204"/>
      <c r="P166" s="205"/>
      <c r="Q166" s="211"/>
      <c r="R166" s="252"/>
      <c r="S166" s="252"/>
      <c r="T166" s="212"/>
      <c r="U166" s="77"/>
      <c r="V166" s="21"/>
    </row>
    <row r="167" spans="1:22" x14ac:dyDescent="0.3">
      <c r="A167" s="286"/>
      <c r="B167" s="286"/>
      <c r="C167" s="286"/>
      <c r="D167" s="285"/>
      <c r="E167" s="284"/>
      <c r="F167" s="283"/>
      <c r="G167" s="220"/>
      <c r="H167" s="187"/>
      <c r="I167" s="195"/>
      <c r="J167" s="199"/>
      <c r="K167" s="234"/>
      <c r="L167" s="219"/>
      <c r="M167" s="235"/>
      <c r="N167" s="203"/>
      <c r="O167" s="204"/>
      <c r="P167" s="250"/>
      <c r="Q167" s="278"/>
      <c r="R167" s="252"/>
      <c r="S167" s="252"/>
      <c r="T167" s="212"/>
      <c r="U167" s="77"/>
      <c r="V167" s="21"/>
    </row>
    <row r="168" spans="1:22" x14ac:dyDescent="0.3">
      <c r="A168" s="286"/>
      <c r="B168" s="286"/>
      <c r="C168" s="286"/>
      <c r="D168" s="285"/>
      <c r="E168" s="284"/>
      <c r="F168" s="283"/>
      <c r="G168" s="291"/>
      <c r="H168" s="283"/>
      <c r="I168" s="195"/>
      <c r="J168" s="290"/>
      <c r="K168" s="234"/>
      <c r="L168" s="219"/>
      <c r="M168" s="235"/>
      <c r="N168" s="203"/>
      <c r="O168" s="204"/>
      <c r="P168" s="279"/>
      <c r="Q168" s="211"/>
      <c r="R168" s="252"/>
      <c r="S168" s="252"/>
      <c r="T168" s="212"/>
      <c r="U168" s="77"/>
      <c r="V168" s="21"/>
    </row>
    <row r="169" spans="1:22" x14ac:dyDescent="0.3">
      <c r="A169" s="286"/>
      <c r="B169" s="286"/>
      <c r="C169" s="286"/>
      <c r="D169" s="285"/>
      <c r="E169" s="284"/>
      <c r="F169" s="283"/>
      <c r="G169" s="220"/>
      <c r="H169" s="187"/>
      <c r="I169" s="195"/>
      <c r="J169" s="199"/>
      <c r="K169" s="234"/>
      <c r="L169" s="219"/>
      <c r="M169" s="235"/>
      <c r="N169" s="203"/>
      <c r="O169" s="292"/>
      <c r="P169" s="250"/>
      <c r="Q169" s="278"/>
      <c r="R169" s="252"/>
      <c r="S169" s="252"/>
      <c r="T169" s="212"/>
      <c r="U169" s="77"/>
      <c r="V169" s="21"/>
    </row>
    <row r="170" spans="1:22" x14ac:dyDescent="0.3">
      <c r="A170" s="286"/>
      <c r="B170" s="286"/>
      <c r="C170" s="286"/>
      <c r="D170" s="285"/>
      <c r="E170" s="284"/>
      <c r="F170" s="283"/>
      <c r="G170" s="213"/>
      <c r="H170" s="214"/>
      <c r="I170" s="195"/>
      <c r="J170" s="215"/>
      <c r="K170" s="234"/>
      <c r="L170" s="219"/>
      <c r="M170" s="235"/>
      <c r="N170" s="203"/>
      <c r="O170" s="204"/>
      <c r="P170" s="250"/>
      <c r="Q170" s="278"/>
      <c r="R170" s="252"/>
      <c r="S170" s="252"/>
      <c r="T170" s="212"/>
      <c r="U170" s="77"/>
      <c r="V170" s="21"/>
    </row>
    <row r="171" spans="1:22" x14ac:dyDescent="0.3">
      <c r="A171" s="286"/>
      <c r="B171" s="286"/>
      <c r="C171" s="286"/>
      <c r="D171" s="285"/>
      <c r="E171" s="284"/>
      <c r="F171" s="283"/>
      <c r="G171" s="213"/>
      <c r="H171" s="214"/>
      <c r="I171" s="195"/>
      <c r="J171" s="215"/>
      <c r="K171" s="234"/>
      <c r="L171" s="219"/>
      <c r="M171" s="235"/>
      <c r="N171" s="203"/>
      <c r="O171" s="292"/>
      <c r="P171" s="279"/>
      <c r="Q171" s="278"/>
      <c r="R171" s="252"/>
      <c r="S171" s="252"/>
      <c r="T171" s="212"/>
      <c r="U171" s="77"/>
      <c r="V171" s="21"/>
    </row>
    <row r="172" spans="1:22" x14ac:dyDescent="0.3">
      <c r="A172" s="286"/>
      <c r="B172" s="286"/>
      <c r="C172" s="286"/>
      <c r="D172" s="285"/>
      <c r="E172" s="284"/>
      <c r="F172" s="283"/>
      <c r="G172" s="213"/>
      <c r="H172" s="214"/>
      <c r="I172" s="195"/>
      <c r="J172" s="199"/>
      <c r="K172" s="234"/>
      <c r="L172" s="219"/>
      <c r="M172" s="235"/>
      <c r="N172" s="203"/>
      <c r="O172" s="204"/>
      <c r="P172" s="279"/>
      <c r="Q172" s="211"/>
      <c r="R172" s="252"/>
      <c r="S172" s="252"/>
      <c r="T172" s="212"/>
      <c r="U172" s="77"/>
      <c r="V172" s="21"/>
    </row>
    <row r="173" spans="1:22" x14ac:dyDescent="0.3">
      <c r="A173" s="286"/>
      <c r="B173" s="286"/>
      <c r="C173" s="286"/>
      <c r="D173" s="285"/>
      <c r="E173" s="284"/>
      <c r="F173" s="283"/>
      <c r="G173" s="213"/>
      <c r="H173" s="214"/>
      <c r="I173" s="195"/>
      <c r="J173" s="199"/>
      <c r="K173" s="234"/>
      <c r="L173" s="219"/>
      <c r="M173" s="235"/>
      <c r="N173" s="203"/>
      <c r="O173" s="292"/>
      <c r="P173" s="279"/>
      <c r="Q173" s="278"/>
      <c r="R173" s="252"/>
      <c r="S173" s="252"/>
      <c r="T173" s="212"/>
      <c r="U173" s="77"/>
      <c r="V173" s="21"/>
    </row>
    <row r="174" spans="1:22" x14ac:dyDescent="0.3">
      <c r="A174" s="286"/>
      <c r="B174" s="286"/>
      <c r="C174" s="286"/>
      <c r="D174" s="285"/>
      <c r="E174" s="284"/>
      <c r="F174" s="283"/>
      <c r="G174" s="220"/>
      <c r="H174" s="187"/>
      <c r="I174" s="195"/>
      <c r="J174" s="199"/>
      <c r="K174" s="234"/>
      <c r="L174" s="219"/>
      <c r="M174" s="235"/>
      <c r="N174" s="203"/>
      <c r="O174" s="292"/>
      <c r="P174" s="205"/>
      <c r="Q174" s="211"/>
      <c r="R174" s="252"/>
      <c r="S174" s="252"/>
      <c r="T174" s="212"/>
      <c r="U174" s="77"/>
      <c r="V174" s="21"/>
    </row>
    <row r="175" spans="1:22" x14ac:dyDescent="0.3">
      <c r="A175" s="286"/>
      <c r="B175" s="286"/>
      <c r="C175" s="286"/>
      <c r="D175" s="285"/>
      <c r="E175" s="284"/>
      <c r="F175" s="283"/>
      <c r="G175" s="192"/>
      <c r="H175" s="187"/>
      <c r="I175" s="195"/>
      <c r="J175" s="199"/>
      <c r="K175" s="234"/>
      <c r="L175" s="219"/>
      <c r="M175" s="235"/>
      <c r="N175" s="203"/>
      <c r="O175" s="204"/>
      <c r="P175" s="279"/>
      <c r="Q175" s="278"/>
      <c r="R175" s="252"/>
      <c r="S175" s="252"/>
      <c r="T175" s="212"/>
      <c r="U175" s="77"/>
      <c r="V175" s="21"/>
    </row>
    <row r="176" spans="1:22" x14ac:dyDescent="0.3">
      <c r="A176" s="286"/>
      <c r="B176" s="286"/>
      <c r="C176" s="286"/>
      <c r="D176" s="285"/>
      <c r="E176" s="284"/>
      <c r="F176" s="283"/>
      <c r="G176" s="192"/>
      <c r="H176" s="187"/>
      <c r="I176" s="195"/>
      <c r="J176" s="199"/>
      <c r="K176" s="282"/>
      <c r="L176" s="281"/>
      <c r="M176" s="280"/>
      <c r="N176" s="203"/>
      <c r="O176" s="204"/>
      <c r="P176" s="279"/>
      <c r="Q176" s="278"/>
      <c r="R176" s="252"/>
      <c r="S176" s="252"/>
      <c r="T176" s="212"/>
      <c r="U176" s="77"/>
      <c r="V176" s="21"/>
    </row>
    <row r="177" spans="1:22" x14ac:dyDescent="0.3">
      <c r="A177" s="286"/>
      <c r="B177" s="286"/>
      <c r="C177" s="286"/>
      <c r="D177" s="285"/>
      <c r="E177" s="179"/>
      <c r="F177" s="214"/>
      <c r="G177" s="192"/>
      <c r="H177" s="187"/>
      <c r="I177" s="195"/>
      <c r="J177" s="199"/>
      <c r="K177" s="289"/>
      <c r="L177" s="288"/>
      <c r="M177" s="287"/>
      <c r="N177" s="203"/>
      <c r="O177" s="292"/>
      <c r="P177" s="205"/>
      <c r="Q177" s="278"/>
      <c r="R177" s="252"/>
      <c r="S177" s="252"/>
      <c r="T177" s="212"/>
      <c r="U177" s="77"/>
      <c r="V177" s="21"/>
    </row>
    <row r="178" spans="1:22" x14ac:dyDescent="0.3">
      <c r="A178" s="286"/>
      <c r="B178" s="286"/>
      <c r="C178" s="286"/>
      <c r="D178" s="285"/>
      <c r="E178" s="284"/>
      <c r="F178" s="283"/>
      <c r="G178" s="192"/>
      <c r="H178" s="187"/>
      <c r="I178" s="195"/>
      <c r="J178" s="199"/>
      <c r="K178" s="289"/>
      <c r="L178" s="288"/>
      <c r="M178" s="287"/>
      <c r="N178" s="203"/>
      <c r="O178" s="204"/>
      <c r="P178" s="250"/>
      <c r="Q178" s="278"/>
      <c r="R178" s="252"/>
      <c r="S178" s="252"/>
      <c r="T178" s="212"/>
      <c r="U178" s="77"/>
      <c r="V178" s="21"/>
    </row>
    <row r="179" spans="1:22" x14ac:dyDescent="0.3">
      <c r="A179" s="286"/>
      <c r="B179" s="286"/>
      <c r="C179" s="286"/>
      <c r="D179" s="285"/>
      <c r="E179" s="284"/>
      <c r="F179" s="283"/>
      <c r="G179" s="192"/>
      <c r="H179" s="187"/>
      <c r="I179" s="195"/>
      <c r="J179" s="199"/>
      <c r="K179" s="289"/>
      <c r="L179" s="288"/>
      <c r="M179" s="287"/>
      <c r="N179" s="203"/>
      <c r="O179" s="204"/>
      <c r="P179" s="250"/>
      <c r="Q179" s="278"/>
      <c r="R179" s="252"/>
      <c r="S179" s="252"/>
      <c r="T179" s="212"/>
      <c r="U179" s="77"/>
      <c r="V179" s="21"/>
    </row>
    <row r="180" spans="1:22" x14ac:dyDescent="0.3">
      <c r="A180" s="286"/>
      <c r="B180" s="286"/>
      <c r="C180" s="286"/>
      <c r="D180" s="285"/>
      <c r="E180" s="284"/>
      <c r="F180" s="283"/>
      <c r="G180" s="192"/>
      <c r="H180" s="187"/>
      <c r="I180" s="195"/>
      <c r="J180" s="199"/>
      <c r="K180" s="289"/>
      <c r="L180" s="288"/>
      <c r="M180" s="287"/>
      <c r="N180" s="203"/>
      <c r="O180" s="292"/>
      <c r="P180" s="205"/>
      <c r="Q180" s="278"/>
      <c r="R180" s="252"/>
      <c r="S180" s="252"/>
      <c r="T180" s="212"/>
      <c r="U180" s="77"/>
      <c r="V180" s="21"/>
    </row>
    <row r="181" spans="1:22" x14ac:dyDescent="0.3">
      <c r="A181" s="286"/>
      <c r="B181" s="286"/>
      <c r="C181" s="286"/>
      <c r="D181" s="285"/>
      <c r="E181" s="284"/>
      <c r="F181" s="283"/>
      <c r="G181" s="192"/>
      <c r="H181" s="187"/>
      <c r="I181" s="195"/>
      <c r="J181" s="199"/>
      <c r="K181" s="282"/>
      <c r="L181" s="281"/>
      <c r="M181" s="280"/>
      <c r="N181" s="203"/>
      <c r="O181" s="292"/>
      <c r="P181" s="279"/>
      <c r="Q181" s="278"/>
      <c r="R181" s="252"/>
      <c r="S181" s="252"/>
      <c r="T181" s="212"/>
      <c r="U181" s="77"/>
      <c r="V181" s="21"/>
    </row>
    <row r="182" spans="1:22" x14ac:dyDescent="0.3">
      <c r="A182" s="286"/>
      <c r="B182" s="286"/>
      <c r="C182" s="286"/>
      <c r="D182" s="285"/>
      <c r="E182" s="284"/>
      <c r="F182" s="283"/>
      <c r="G182" s="220"/>
      <c r="H182" s="187"/>
      <c r="I182" s="195"/>
      <c r="J182" s="199"/>
      <c r="K182" s="282"/>
      <c r="L182" s="281"/>
      <c r="M182" s="280"/>
      <c r="N182" s="203"/>
      <c r="O182" s="292"/>
      <c r="P182" s="279"/>
      <c r="Q182" s="211"/>
      <c r="R182" s="252"/>
      <c r="S182" s="252"/>
      <c r="T182" s="212"/>
      <c r="U182" s="77"/>
      <c r="V182" s="21"/>
    </row>
    <row r="183" spans="1:22" x14ac:dyDescent="0.3">
      <c r="A183" s="286"/>
      <c r="B183" s="286"/>
      <c r="C183" s="286"/>
      <c r="D183" s="285"/>
      <c r="E183" s="179"/>
      <c r="F183" s="214"/>
      <c r="G183" s="192"/>
      <c r="H183" s="187"/>
      <c r="I183" s="195"/>
      <c r="J183" s="199"/>
      <c r="K183" s="282"/>
      <c r="L183" s="281"/>
      <c r="M183" s="280"/>
      <c r="N183" s="203"/>
      <c r="O183" s="292"/>
      <c r="P183" s="250"/>
      <c r="Q183" s="278"/>
      <c r="R183" s="252"/>
      <c r="S183" s="252"/>
      <c r="T183" s="212"/>
      <c r="U183" s="77"/>
      <c r="V183" s="21"/>
    </row>
    <row r="184" spans="1:22" x14ac:dyDescent="0.3">
      <c r="A184" s="286"/>
      <c r="B184" s="286"/>
      <c r="C184" s="286"/>
      <c r="D184" s="285"/>
      <c r="E184" s="179"/>
      <c r="F184" s="214"/>
      <c r="G184" s="213"/>
      <c r="H184" s="214"/>
      <c r="I184" s="195"/>
      <c r="J184" s="199"/>
      <c r="K184" s="282"/>
      <c r="L184" s="281"/>
      <c r="M184" s="280"/>
      <c r="N184" s="203"/>
      <c r="O184" s="292"/>
      <c r="P184" s="250"/>
      <c r="Q184" s="278"/>
      <c r="R184" s="252"/>
      <c r="S184" s="252"/>
      <c r="T184" s="212"/>
      <c r="U184" s="77"/>
      <c r="V184" s="21"/>
    </row>
    <row r="185" spans="1:22" x14ac:dyDescent="0.3">
      <c r="A185" s="286"/>
      <c r="B185" s="286"/>
      <c r="C185" s="286"/>
      <c r="D185" s="285"/>
      <c r="E185" s="179"/>
      <c r="F185" s="214"/>
      <c r="G185" s="213"/>
      <c r="H185" s="214"/>
      <c r="I185" s="195"/>
      <c r="J185" s="199"/>
      <c r="K185" s="282"/>
      <c r="L185" s="281"/>
      <c r="M185" s="280"/>
      <c r="N185" s="203"/>
      <c r="O185" s="204"/>
      <c r="P185" s="250"/>
      <c r="Q185" s="278"/>
      <c r="R185" s="252"/>
      <c r="S185" s="252"/>
      <c r="T185" s="212"/>
      <c r="U185" s="77"/>
      <c r="V185" s="21"/>
    </row>
    <row r="186" spans="1:22" x14ac:dyDescent="0.3">
      <c r="A186" s="286"/>
      <c r="B186" s="286"/>
      <c r="C186" s="286"/>
      <c r="D186" s="285"/>
      <c r="E186" s="179"/>
      <c r="F186" s="214"/>
      <c r="G186" s="192"/>
      <c r="H186" s="187"/>
      <c r="I186" s="195"/>
      <c r="J186" s="199"/>
      <c r="K186" s="289"/>
      <c r="L186" s="288"/>
      <c r="M186" s="287"/>
      <c r="N186" s="203"/>
      <c r="O186" s="204"/>
      <c r="P186" s="250"/>
      <c r="Q186" s="278"/>
      <c r="R186" s="252"/>
      <c r="S186" s="252"/>
      <c r="T186" s="212"/>
      <c r="U186" s="77"/>
      <c r="V186" s="21"/>
    </row>
    <row r="187" spans="1:22" x14ac:dyDescent="0.3">
      <c r="A187" s="286"/>
      <c r="B187" s="286"/>
      <c r="C187" s="286"/>
      <c r="D187" s="285"/>
      <c r="E187" s="284"/>
      <c r="F187" s="283"/>
      <c r="G187" s="192"/>
      <c r="H187" s="187"/>
      <c r="I187" s="195"/>
      <c r="J187" s="199"/>
      <c r="K187" s="289"/>
      <c r="L187" s="288"/>
      <c r="M187" s="287"/>
      <c r="N187" s="203"/>
      <c r="O187" s="292"/>
      <c r="P187" s="250"/>
      <c r="Q187" s="278"/>
      <c r="R187" s="252"/>
      <c r="S187" s="252"/>
      <c r="T187" s="212"/>
      <c r="U187" s="77"/>
      <c r="V187" s="21"/>
    </row>
    <row r="188" spans="1:22" x14ac:dyDescent="0.3">
      <c r="A188" s="286"/>
      <c r="B188" s="286"/>
      <c r="C188" s="286"/>
      <c r="D188" s="285"/>
      <c r="E188" s="284"/>
      <c r="F188" s="283"/>
      <c r="G188" s="213"/>
      <c r="H188" s="214"/>
      <c r="I188" s="195"/>
      <c r="J188" s="199"/>
      <c r="K188" s="289"/>
      <c r="L188" s="288"/>
      <c r="M188" s="287"/>
      <c r="N188" s="203"/>
      <c r="O188" s="204"/>
      <c r="P188" s="250"/>
      <c r="Q188" s="278"/>
      <c r="R188" s="252"/>
      <c r="S188" s="252"/>
      <c r="T188" s="212"/>
      <c r="U188" s="77"/>
      <c r="V188" s="21"/>
    </row>
    <row r="189" spans="1:22" x14ac:dyDescent="0.3">
      <c r="A189" s="286"/>
      <c r="B189" s="286"/>
      <c r="C189" s="286"/>
      <c r="D189" s="285"/>
      <c r="E189" s="284"/>
      <c r="F189" s="283"/>
      <c r="G189" s="192"/>
      <c r="H189" s="187"/>
      <c r="I189" s="195"/>
      <c r="J189" s="199"/>
      <c r="K189" s="289"/>
      <c r="L189" s="288"/>
      <c r="M189" s="287"/>
      <c r="N189" s="203"/>
      <c r="O189" s="204"/>
      <c r="P189" s="250"/>
      <c r="Q189" s="278"/>
      <c r="R189" s="252"/>
      <c r="S189" s="252"/>
      <c r="T189" s="212"/>
      <c r="U189" s="77"/>
      <c r="V189" s="21"/>
    </row>
    <row r="190" spans="1:22" x14ac:dyDescent="0.3">
      <c r="A190" s="286"/>
      <c r="B190" s="286"/>
      <c r="C190" s="286"/>
      <c r="D190" s="285"/>
      <c r="E190" s="284"/>
      <c r="F190" s="283"/>
      <c r="G190" s="213"/>
      <c r="H190" s="214"/>
      <c r="I190" s="195"/>
      <c r="J190" s="199"/>
      <c r="K190" s="289"/>
      <c r="L190" s="288"/>
      <c r="M190" s="287"/>
      <c r="N190" s="203"/>
      <c r="O190" s="204"/>
      <c r="P190" s="205"/>
      <c r="Q190" s="211"/>
      <c r="R190" s="252"/>
      <c r="S190" s="252"/>
      <c r="T190" s="212"/>
      <c r="U190" s="77"/>
      <c r="V190" s="21"/>
    </row>
    <row r="191" spans="1:22" x14ac:dyDescent="0.3">
      <c r="A191" s="286"/>
      <c r="B191" s="286"/>
      <c r="C191" s="286"/>
      <c r="D191" s="285"/>
      <c r="E191" s="284"/>
      <c r="F191" s="283"/>
      <c r="G191" s="213"/>
      <c r="H191" s="214"/>
      <c r="I191" s="195"/>
      <c r="J191" s="199"/>
      <c r="K191" s="289"/>
      <c r="L191" s="288"/>
      <c r="M191" s="287"/>
      <c r="N191" s="203"/>
      <c r="O191" s="204"/>
      <c r="P191" s="279"/>
      <c r="Q191" s="278"/>
      <c r="R191" s="252"/>
      <c r="S191" s="252"/>
      <c r="T191" s="212"/>
      <c r="U191" s="77"/>
      <c r="V191" s="21"/>
    </row>
    <row r="192" spans="1:22" x14ac:dyDescent="0.3">
      <c r="A192" s="286"/>
      <c r="B192" s="286"/>
      <c r="C192" s="286"/>
      <c r="D192" s="285"/>
      <c r="E192" s="284"/>
      <c r="F192" s="283"/>
      <c r="G192" s="192"/>
      <c r="H192" s="187"/>
      <c r="I192" s="195"/>
      <c r="J192" s="199"/>
      <c r="K192" s="282"/>
      <c r="L192" s="281"/>
      <c r="M192" s="280"/>
      <c r="N192" s="203"/>
      <c r="O192" s="292"/>
      <c r="P192" s="205"/>
      <c r="Q192" s="278"/>
      <c r="R192" s="252"/>
      <c r="S192" s="252"/>
      <c r="T192" s="212"/>
      <c r="U192" s="77"/>
      <c r="V192" s="21"/>
    </row>
    <row r="193" spans="1:22" x14ac:dyDescent="0.3">
      <c r="A193" s="286"/>
      <c r="B193" s="286"/>
      <c r="C193" s="286"/>
      <c r="D193" s="285"/>
      <c r="E193" s="179"/>
      <c r="F193" s="214"/>
      <c r="G193" s="192"/>
      <c r="H193" s="187"/>
      <c r="I193" s="195"/>
      <c r="J193" s="199"/>
      <c r="K193" s="282"/>
      <c r="L193" s="281"/>
      <c r="M193" s="280"/>
      <c r="N193" s="203"/>
      <c r="O193" s="292"/>
      <c r="P193" s="279"/>
      <c r="Q193" s="278"/>
      <c r="R193" s="252"/>
      <c r="S193" s="252"/>
      <c r="T193" s="212"/>
      <c r="U193" s="77"/>
      <c r="V193" s="21"/>
    </row>
    <row r="194" spans="1:22" x14ac:dyDescent="0.3">
      <c r="A194" s="286"/>
      <c r="B194" s="286"/>
      <c r="C194" s="286"/>
      <c r="D194" s="285"/>
      <c r="E194" s="179"/>
      <c r="F194" s="214"/>
      <c r="G194" s="192"/>
      <c r="H194" s="187"/>
      <c r="I194" s="195"/>
      <c r="J194" s="199"/>
      <c r="K194" s="289"/>
      <c r="L194" s="288"/>
      <c r="M194" s="287"/>
      <c r="N194" s="203"/>
      <c r="O194" s="204"/>
      <c r="P194" s="250"/>
      <c r="Q194" s="278"/>
      <c r="R194" s="252"/>
      <c r="S194" s="252"/>
      <c r="T194" s="212"/>
      <c r="U194" s="77"/>
      <c r="V194" s="21"/>
    </row>
    <row r="195" spans="1:22" x14ac:dyDescent="0.3">
      <c r="A195" s="286"/>
      <c r="B195" s="286"/>
      <c r="C195" s="286"/>
      <c r="D195" s="285"/>
      <c r="E195" s="284"/>
      <c r="F195" s="283"/>
      <c r="G195" s="192"/>
      <c r="H195" s="187"/>
      <c r="I195" s="195"/>
      <c r="J195" s="199"/>
      <c r="K195" s="282"/>
      <c r="L195" s="281"/>
      <c r="M195" s="280"/>
      <c r="N195" s="203"/>
      <c r="O195" s="292"/>
      <c r="P195" s="250"/>
      <c r="Q195" s="211"/>
      <c r="R195" s="252"/>
      <c r="S195" s="252"/>
      <c r="T195" s="212"/>
      <c r="U195" s="77"/>
      <c r="V195" s="21"/>
    </row>
    <row r="196" spans="1:22" x14ac:dyDescent="0.3">
      <c r="A196" s="286"/>
      <c r="B196" s="286"/>
      <c r="C196" s="286"/>
      <c r="D196" s="285"/>
      <c r="E196" s="179"/>
      <c r="F196" s="214"/>
      <c r="G196" s="192"/>
      <c r="H196" s="187"/>
      <c r="I196" s="195"/>
      <c r="J196" s="199"/>
      <c r="K196" s="289"/>
      <c r="L196" s="288"/>
      <c r="M196" s="280"/>
      <c r="N196" s="203"/>
      <c r="O196" s="292"/>
      <c r="P196" s="205"/>
      <c r="Q196" s="278"/>
      <c r="R196" s="252"/>
      <c r="S196" s="252"/>
      <c r="T196" s="212"/>
      <c r="U196" s="77"/>
      <c r="V196" s="21"/>
    </row>
    <row r="197" spans="1:22" x14ac:dyDescent="0.3">
      <c r="A197" s="286"/>
      <c r="B197" s="286"/>
      <c r="C197" s="286"/>
      <c r="D197" s="285"/>
      <c r="E197" s="284"/>
      <c r="F197" s="283"/>
      <c r="G197" s="213"/>
      <c r="H197" s="214"/>
      <c r="I197" s="195"/>
      <c r="J197" s="215"/>
      <c r="K197" s="289"/>
      <c r="L197" s="288"/>
      <c r="M197" s="287"/>
      <c r="N197" s="203"/>
      <c r="O197" s="204"/>
      <c r="P197" s="205"/>
      <c r="Q197" s="278"/>
      <c r="R197" s="252"/>
      <c r="S197" s="252"/>
      <c r="T197" s="212"/>
      <c r="U197" s="77"/>
      <c r="V197" s="21"/>
    </row>
    <row r="198" spans="1:22" x14ac:dyDescent="0.3">
      <c r="A198" s="286"/>
      <c r="B198" s="286"/>
      <c r="C198" s="286"/>
      <c r="D198" s="285"/>
      <c r="E198" s="284"/>
      <c r="F198" s="283"/>
      <c r="G198" s="291"/>
      <c r="H198" s="283"/>
      <c r="I198" s="195"/>
      <c r="J198" s="199"/>
      <c r="K198" s="289"/>
      <c r="L198" s="288"/>
      <c r="M198" s="287"/>
      <c r="N198" s="203"/>
      <c r="O198" s="204"/>
      <c r="P198" s="205"/>
      <c r="Q198" s="278"/>
      <c r="R198" s="252"/>
      <c r="S198" s="252"/>
      <c r="T198" s="212"/>
      <c r="U198" s="77"/>
      <c r="V198" s="21"/>
    </row>
    <row r="199" spans="1:22" x14ac:dyDescent="0.3">
      <c r="A199" s="286"/>
      <c r="B199" s="286"/>
      <c r="C199" s="286"/>
      <c r="D199" s="285"/>
      <c r="E199" s="284"/>
      <c r="F199" s="283"/>
      <c r="G199" s="291"/>
      <c r="H199" s="283"/>
      <c r="I199" s="195"/>
      <c r="J199" s="199"/>
      <c r="K199" s="289"/>
      <c r="L199" s="288"/>
      <c r="M199" s="287"/>
      <c r="N199" s="203"/>
      <c r="O199" s="204"/>
      <c r="P199" s="250"/>
      <c r="Q199" s="278"/>
      <c r="R199" s="252"/>
      <c r="S199" s="252"/>
      <c r="T199" s="212"/>
      <c r="U199" s="77"/>
      <c r="V199" s="21"/>
    </row>
    <row r="200" spans="1:22" x14ac:dyDescent="0.3">
      <c r="A200" s="286"/>
      <c r="B200" s="286"/>
      <c r="C200" s="286"/>
      <c r="D200" s="285"/>
      <c r="E200" s="284"/>
      <c r="F200" s="283"/>
      <c r="G200" s="192"/>
      <c r="H200" s="187"/>
      <c r="I200" s="195"/>
      <c r="J200" s="199"/>
      <c r="K200" s="289"/>
      <c r="L200" s="288"/>
      <c r="M200" s="280"/>
      <c r="N200" s="203"/>
      <c r="O200" s="204"/>
      <c r="P200" s="250"/>
      <c r="Q200" s="211"/>
      <c r="R200" s="252"/>
      <c r="S200" s="252"/>
      <c r="T200" s="212"/>
      <c r="U200" s="77"/>
      <c r="V200" s="21"/>
    </row>
    <row r="201" spans="1:22" x14ac:dyDescent="0.3">
      <c r="A201" s="286"/>
      <c r="B201" s="286"/>
      <c r="C201" s="286"/>
      <c r="D201" s="285"/>
      <c r="E201" s="284"/>
      <c r="F201" s="283"/>
      <c r="G201" s="192"/>
      <c r="H201" s="187"/>
      <c r="I201" s="195"/>
      <c r="J201" s="199"/>
      <c r="K201" s="289"/>
      <c r="L201" s="288"/>
      <c r="M201" s="280"/>
      <c r="N201" s="203"/>
      <c r="O201" s="204"/>
      <c r="P201" s="279"/>
      <c r="Q201" s="211"/>
      <c r="R201" s="252"/>
      <c r="S201" s="252"/>
      <c r="T201" s="212"/>
      <c r="U201" s="77"/>
      <c r="V201" s="21"/>
    </row>
    <row r="202" spans="1:22" x14ac:dyDescent="0.3">
      <c r="A202" s="286"/>
      <c r="B202" s="286"/>
      <c r="C202" s="286"/>
      <c r="D202" s="285"/>
      <c r="E202" s="284"/>
      <c r="F202" s="283"/>
      <c r="G202" s="213"/>
      <c r="H202" s="214"/>
      <c r="I202" s="195"/>
      <c r="J202" s="215"/>
      <c r="K202" s="234"/>
      <c r="L202" s="219"/>
      <c r="M202" s="235"/>
      <c r="N202" s="203"/>
      <c r="O202" s="204"/>
      <c r="P202" s="279"/>
      <c r="Q202" s="211"/>
      <c r="R202" s="252"/>
      <c r="S202" s="252"/>
      <c r="T202" s="212"/>
      <c r="U202" s="77"/>
      <c r="V202" s="21"/>
    </row>
    <row r="203" spans="1:22" x14ac:dyDescent="0.3">
      <c r="A203" s="286"/>
      <c r="B203" s="286"/>
      <c r="C203" s="286"/>
      <c r="D203" s="285"/>
      <c r="E203" s="284"/>
      <c r="F203" s="283"/>
      <c r="G203" s="291"/>
      <c r="H203" s="283"/>
      <c r="I203" s="195"/>
      <c r="J203" s="199"/>
      <c r="K203" s="234"/>
      <c r="L203" s="219"/>
      <c r="M203" s="235"/>
      <c r="N203" s="203"/>
      <c r="O203" s="292"/>
      <c r="P203" s="205"/>
      <c r="Q203" s="211"/>
      <c r="R203" s="252"/>
      <c r="S203" s="252"/>
      <c r="T203" s="212"/>
      <c r="U203" s="77"/>
      <c r="V203" s="21"/>
    </row>
    <row r="204" spans="1:22" x14ac:dyDescent="0.3">
      <c r="A204" s="286"/>
      <c r="B204" s="286"/>
      <c r="C204" s="286"/>
      <c r="D204" s="285"/>
      <c r="E204" s="284"/>
      <c r="F204" s="283"/>
      <c r="G204" s="213"/>
      <c r="H204" s="214"/>
      <c r="I204" s="195"/>
      <c r="J204" s="215"/>
      <c r="K204" s="234"/>
      <c r="L204" s="219"/>
      <c r="M204" s="235"/>
      <c r="N204" s="203"/>
      <c r="O204" s="204"/>
      <c r="P204" s="250"/>
      <c r="Q204" s="278"/>
      <c r="R204" s="252"/>
      <c r="S204" s="252"/>
      <c r="T204" s="212"/>
      <c r="U204" s="77"/>
      <c r="V204" s="21"/>
    </row>
    <row r="205" spans="1:22" x14ac:dyDescent="0.3">
      <c r="A205" s="286"/>
      <c r="B205" s="286"/>
      <c r="C205" s="286"/>
      <c r="D205" s="285"/>
      <c r="E205" s="284"/>
      <c r="F205" s="283"/>
      <c r="G205" s="291"/>
      <c r="H205" s="283"/>
      <c r="I205" s="195"/>
      <c r="J205" s="290"/>
      <c r="K205" s="289"/>
      <c r="L205" s="288"/>
      <c r="M205" s="280"/>
      <c r="N205" s="203"/>
      <c r="O205" s="204"/>
      <c r="P205" s="205"/>
      <c r="Q205" s="211"/>
      <c r="R205" s="252"/>
      <c r="S205" s="252"/>
      <c r="T205" s="212"/>
      <c r="U205" s="77"/>
      <c r="V205" s="21"/>
    </row>
    <row r="206" spans="1:22" x14ac:dyDescent="0.3">
      <c r="A206" s="286"/>
      <c r="B206" s="286"/>
      <c r="C206" s="286"/>
      <c r="D206" s="285"/>
      <c r="E206" s="284"/>
      <c r="F206" s="283"/>
      <c r="G206" s="213"/>
      <c r="H206" s="214"/>
      <c r="I206" s="195"/>
      <c r="J206" s="215"/>
      <c r="K206" s="289"/>
      <c r="L206" s="288"/>
      <c r="M206" s="287"/>
      <c r="N206" s="203"/>
      <c r="O206" s="204"/>
      <c r="P206" s="279"/>
      <c r="Q206" s="211"/>
      <c r="R206" s="252"/>
      <c r="S206" s="252"/>
      <c r="T206" s="212"/>
      <c r="U206" s="77"/>
      <c r="V206" s="21"/>
    </row>
    <row r="207" spans="1:22" x14ac:dyDescent="0.3">
      <c r="A207" s="286"/>
      <c r="B207" s="286"/>
      <c r="C207" s="286"/>
      <c r="D207" s="285"/>
      <c r="E207" s="284"/>
      <c r="F207" s="283"/>
      <c r="G207" s="192"/>
      <c r="H207" s="187"/>
      <c r="I207" s="195"/>
      <c r="J207" s="199"/>
      <c r="K207" s="289"/>
      <c r="L207" s="288"/>
      <c r="M207" s="287"/>
      <c r="N207" s="203"/>
      <c r="O207" s="204"/>
      <c r="P207" s="205"/>
      <c r="Q207" s="211"/>
      <c r="R207" s="252"/>
      <c r="S207" s="252"/>
      <c r="T207" s="212"/>
      <c r="U207" s="77"/>
      <c r="V207" s="21"/>
    </row>
    <row r="208" spans="1:22" x14ac:dyDescent="0.3">
      <c r="A208" s="286"/>
      <c r="B208" s="286"/>
      <c r="C208" s="286"/>
      <c r="D208" s="285"/>
      <c r="E208" s="284"/>
      <c r="F208" s="283"/>
      <c r="G208" s="192"/>
      <c r="H208" s="187"/>
      <c r="I208" s="195"/>
      <c r="J208" s="199"/>
      <c r="K208" s="289"/>
      <c r="L208" s="288"/>
      <c r="M208" s="287"/>
      <c r="N208" s="203"/>
      <c r="O208" s="204"/>
      <c r="P208" s="279"/>
      <c r="Q208" s="211"/>
      <c r="R208" s="252"/>
      <c r="S208" s="252"/>
      <c r="T208" s="212"/>
      <c r="U208" s="77"/>
      <c r="V208" s="21"/>
    </row>
    <row r="209" spans="1:22" x14ac:dyDescent="0.3">
      <c r="A209" s="286"/>
      <c r="B209" s="286"/>
      <c r="C209" s="286"/>
      <c r="D209" s="285"/>
      <c r="E209" s="284"/>
      <c r="F209" s="283"/>
      <c r="G209" s="291"/>
      <c r="H209" s="283"/>
      <c r="I209" s="195"/>
      <c r="J209" s="199"/>
      <c r="K209" s="289"/>
      <c r="L209" s="288"/>
      <c r="M209" s="280"/>
      <c r="N209" s="203"/>
      <c r="O209" s="204"/>
      <c r="P209" s="250"/>
      <c r="Q209" s="278"/>
      <c r="R209" s="252"/>
      <c r="S209" s="252"/>
      <c r="T209" s="212"/>
      <c r="U209" s="77"/>
      <c r="V209" s="21"/>
    </row>
    <row r="210" spans="1:22" x14ac:dyDescent="0.3">
      <c r="A210" s="286"/>
      <c r="B210" s="286"/>
      <c r="C210" s="286"/>
      <c r="D210" s="285"/>
      <c r="E210" s="284"/>
      <c r="F210" s="283"/>
      <c r="G210" s="213"/>
      <c r="H210" s="214"/>
      <c r="I210" s="195"/>
      <c r="J210" s="215"/>
      <c r="K210" s="289"/>
      <c r="L210" s="288"/>
      <c r="M210" s="280"/>
      <c r="N210" s="203"/>
      <c r="O210" s="292"/>
      <c r="P210" s="279"/>
      <c r="Q210" s="278"/>
      <c r="R210" s="252"/>
      <c r="S210" s="252"/>
      <c r="T210" s="212"/>
      <c r="U210" s="77"/>
      <c r="V210" s="21"/>
    </row>
    <row r="211" spans="1:22" x14ac:dyDescent="0.3">
      <c r="A211" s="286"/>
      <c r="B211" s="286"/>
      <c r="C211" s="286"/>
      <c r="D211" s="285"/>
      <c r="E211" s="284"/>
      <c r="F211" s="283"/>
      <c r="G211" s="192"/>
      <c r="H211" s="187"/>
      <c r="I211" s="195"/>
      <c r="J211" s="199"/>
      <c r="K211" s="289"/>
      <c r="L211" s="288"/>
      <c r="M211" s="287"/>
      <c r="N211" s="203"/>
      <c r="O211" s="204"/>
      <c r="P211" s="205"/>
      <c r="Q211" s="278"/>
      <c r="R211" s="252"/>
      <c r="S211" s="252"/>
      <c r="T211" s="212"/>
      <c r="U211" s="77"/>
      <c r="V211" s="21"/>
    </row>
    <row r="212" spans="1:22" x14ac:dyDescent="0.3">
      <c r="A212" s="286"/>
      <c r="B212" s="286"/>
      <c r="C212" s="286"/>
      <c r="D212" s="285"/>
      <c r="E212" s="284"/>
      <c r="F212" s="283"/>
      <c r="G212" s="192"/>
      <c r="H212" s="187"/>
      <c r="I212" s="195"/>
      <c r="J212" s="199"/>
      <c r="K212" s="289"/>
      <c r="L212" s="288"/>
      <c r="M212" s="287"/>
      <c r="N212" s="203"/>
      <c r="O212" s="204"/>
      <c r="P212" s="279"/>
      <c r="Q212" s="211"/>
      <c r="R212" s="252"/>
      <c r="S212" s="252"/>
      <c r="T212" s="212"/>
      <c r="U212" s="77"/>
      <c r="V212" s="21"/>
    </row>
    <row r="213" spans="1:22" x14ac:dyDescent="0.3">
      <c r="A213" s="286"/>
      <c r="B213" s="286"/>
      <c r="C213" s="286"/>
      <c r="D213" s="285"/>
      <c r="E213" s="284"/>
      <c r="F213" s="283"/>
      <c r="G213" s="192"/>
      <c r="H213" s="187"/>
      <c r="I213" s="195"/>
      <c r="J213" s="199"/>
      <c r="K213" s="289"/>
      <c r="L213" s="288"/>
      <c r="M213" s="280"/>
      <c r="N213" s="203"/>
      <c r="O213" s="292"/>
      <c r="P213" s="279"/>
      <c r="Q213" s="278"/>
      <c r="R213" s="252"/>
      <c r="S213" s="252"/>
      <c r="T213" s="212"/>
      <c r="U213" s="77"/>
      <c r="V213" s="21"/>
    </row>
    <row r="214" spans="1:22" x14ac:dyDescent="0.3">
      <c r="A214" s="286"/>
      <c r="B214" s="286"/>
      <c r="C214" s="286"/>
      <c r="D214" s="285"/>
      <c r="E214" s="284"/>
      <c r="F214" s="283"/>
      <c r="G214" s="192"/>
      <c r="H214" s="187"/>
      <c r="I214" s="195"/>
      <c r="J214" s="199"/>
      <c r="K214" s="289"/>
      <c r="L214" s="288"/>
      <c r="M214" s="287"/>
      <c r="N214" s="203"/>
      <c r="O214" s="292"/>
      <c r="P214" s="250"/>
      <c r="Q214" s="211"/>
      <c r="R214" s="252"/>
      <c r="S214" s="252"/>
      <c r="T214" s="212"/>
      <c r="U214" s="77"/>
      <c r="V214" s="21"/>
    </row>
    <row r="215" spans="1:22" x14ac:dyDescent="0.3">
      <c r="A215" s="286"/>
      <c r="B215" s="286"/>
      <c r="C215" s="286"/>
      <c r="D215" s="285"/>
      <c r="E215" s="284"/>
      <c r="F215" s="283"/>
      <c r="G215" s="192"/>
      <c r="H215" s="187"/>
      <c r="I215" s="195"/>
      <c r="J215" s="199"/>
      <c r="K215" s="289"/>
      <c r="L215" s="288"/>
      <c r="M215" s="287"/>
      <c r="N215" s="203"/>
      <c r="O215" s="204"/>
      <c r="P215" s="250"/>
      <c r="Q215" s="278"/>
      <c r="R215" s="252"/>
      <c r="S215" s="252"/>
      <c r="T215" s="212"/>
      <c r="U215" s="77"/>
      <c r="V215" s="21"/>
    </row>
    <row r="216" spans="1:22" x14ac:dyDescent="0.3">
      <c r="A216" s="286"/>
      <c r="B216" s="286"/>
      <c r="C216" s="286"/>
      <c r="D216" s="285"/>
      <c r="E216" s="284"/>
      <c r="F216" s="283"/>
      <c r="G216" s="192"/>
      <c r="H216" s="187"/>
      <c r="I216" s="195"/>
      <c r="J216" s="199"/>
      <c r="K216" s="289"/>
      <c r="L216" s="288"/>
      <c r="M216" s="287"/>
      <c r="N216" s="203"/>
      <c r="O216" s="204"/>
      <c r="P216" s="250"/>
      <c r="Q216" s="278"/>
      <c r="R216" s="252"/>
      <c r="S216" s="252"/>
      <c r="T216" s="212"/>
      <c r="U216" s="77"/>
      <c r="V216" s="21"/>
    </row>
    <row r="217" spans="1:22" x14ac:dyDescent="0.3">
      <c r="A217" s="286"/>
      <c r="B217" s="286"/>
      <c r="C217" s="286"/>
      <c r="D217" s="285"/>
      <c r="E217" s="284"/>
      <c r="F217" s="283"/>
      <c r="G217" s="213"/>
      <c r="H217" s="214"/>
      <c r="I217" s="195"/>
      <c r="J217" s="215"/>
      <c r="K217" s="289"/>
      <c r="L217" s="288"/>
      <c r="M217" s="287"/>
      <c r="N217" s="203"/>
      <c r="O217" s="204"/>
      <c r="P217" s="250"/>
      <c r="Q217" s="211"/>
      <c r="R217" s="252"/>
      <c r="S217" s="252"/>
      <c r="T217" s="212"/>
      <c r="U217" s="77"/>
      <c r="V217" s="21"/>
    </row>
    <row r="218" spans="1:22" x14ac:dyDescent="0.3">
      <c r="A218" s="286"/>
      <c r="B218" s="286"/>
      <c r="C218" s="286"/>
      <c r="D218" s="285"/>
      <c r="E218" s="284"/>
      <c r="F218" s="283"/>
      <c r="G218" s="192"/>
      <c r="H218" s="187"/>
      <c r="I218" s="195"/>
      <c r="J218" s="199"/>
      <c r="K218" s="289"/>
      <c r="L218" s="288"/>
      <c r="M218" s="287"/>
      <c r="N218" s="203"/>
      <c r="O218" s="204"/>
      <c r="P218" s="250"/>
      <c r="Q218" s="278"/>
      <c r="R218" s="252"/>
      <c r="S218" s="252"/>
      <c r="T218" s="212"/>
      <c r="U218" s="77"/>
      <c r="V218" s="21"/>
    </row>
    <row r="219" spans="1:22" x14ac:dyDescent="0.3">
      <c r="A219" s="286"/>
      <c r="B219" s="286"/>
      <c r="C219" s="286"/>
      <c r="D219" s="285"/>
      <c r="E219" s="284"/>
      <c r="F219" s="283"/>
      <c r="G219" s="192"/>
      <c r="H219" s="187"/>
      <c r="I219" s="195"/>
      <c r="J219" s="199"/>
      <c r="K219" s="289"/>
      <c r="L219" s="288"/>
      <c r="M219" s="287"/>
      <c r="N219" s="203"/>
      <c r="O219" s="204"/>
      <c r="P219" s="279"/>
      <c r="Q219" s="211"/>
      <c r="R219" s="252"/>
      <c r="S219" s="252"/>
      <c r="T219" s="212"/>
      <c r="U219" s="77"/>
      <c r="V219" s="21"/>
    </row>
    <row r="220" spans="1:22" x14ac:dyDescent="0.3">
      <c r="A220" s="286"/>
      <c r="B220" s="286"/>
      <c r="C220" s="286"/>
      <c r="D220" s="285"/>
      <c r="E220" s="179"/>
      <c r="F220" s="214"/>
      <c r="G220" s="213"/>
      <c r="H220" s="214"/>
      <c r="I220" s="195"/>
      <c r="J220" s="215"/>
      <c r="K220" s="289"/>
      <c r="L220" s="288"/>
      <c r="M220" s="287"/>
      <c r="N220" s="203"/>
      <c r="O220" s="292"/>
      <c r="P220" s="205"/>
      <c r="Q220" s="211"/>
      <c r="R220" s="252"/>
      <c r="S220" s="252"/>
      <c r="T220" s="212"/>
      <c r="U220" s="77"/>
      <c r="V220" s="21"/>
    </row>
    <row r="221" spans="1:22" x14ac:dyDescent="0.3">
      <c r="A221" s="286"/>
      <c r="B221" s="286"/>
      <c r="C221" s="286"/>
      <c r="D221" s="285"/>
      <c r="E221" s="284"/>
      <c r="F221" s="283"/>
      <c r="G221" s="192"/>
      <c r="H221" s="187"/>
      <c r="I221" s="195"/>
      <c r="J221" s="199"/>
      <c r="K221" s="289"/>
      <c r="L221" s="288"/>
      <c r="M221" s="287"/>
      <c r="N221" s="203"/>
      <c r="O221" s="204"/>
      <c r="P221" s="250"/>
      <c r="Q221" s="278"/>
      <c r="R221" s="252"/>
      <c r="S221" s="252"/>
      <c r="T221" s="212"/>
      <c r="U221" s="77"/>
      <c r="V221" s="21"/>
    </row>
    <row r="222" spans="1:22" x14ac:dyDescent="0.3">
      <c r="A222" s="286"/>
      <c r="B222" s="286"/>
      <c r="C222" s="286"/>
      <c r="D222" s="285"/>
      <c r="E222" s="284"/>
      <c r="F222" s="283"/>
      <c r="G222" s="291"/>
      <c r="H222" s="283"/>
      <c r="I222" s="195"/>
      <c r="J222" s="199"/>
      <c r="K222" s="289"/>
      <c r="L222" s="288"/>
      <c r="M222" s="280"/>
      <c r="N222" s="203"/>
      <c r="O222" s="292"/>
      <c r="P222" s="205"/>
      <c r="Q222" s="211"/>
      <c r="R222" s="252"/>
      <c r="S222" s="252"/>
      <c r="T222" s="212"/>
      <c r="U222" s="77"/>
      <c r="V222" s="21"/>
    </row>
    <row r="223" spans="1:22" x14ac:dyDescent="0.3">
      <c r="A223" s="286"/>
      <c r="B223" s="286"/>
      <c r="C223" s="286"/>
      <c r="D223" s="285"/>
      <c r="E223" s="284"/>
      <c r="F223" s="283"/>
      <c r="G223" s="192"/>
      <c r="H223" s="187"/>
      <c r="I223" s="195"/>
      <c r="J223" s="199"/>
      <c r="K223" s="289"/>
      <c r="L223" s="288"/>
      <c r="M223" s="287"/>
      <c r="N223" s="203"/>
      <c r="O223" s="204"/>
      <c r="P223" s="250"/>
      <c r="Q223" s="211"/>
      <c r="R223" s="252"/>
      <c r="S223" s="252"/>
      <c r="T223" s="212"/>
      <c r="U223" s="77"/>
      <c r="V223" s="21"/>
    </row>
    <row r="224" spans="1:22" x14ac:dyDescent="0.3">
      <c r="A224" s="286"/>
      <c r="B224" s="286"/>
      <c r="C224" s="286"/>
      <c r="D224" s="285"/>
      <c r="E224" s="284"/>
      <c r="F224" s="283"/>
      <c r="G224" s="213"/>
      <c r="H224" s="214"/>
      <c r="I224" s="195"/>
      <c r="J224" s="215"/>
      <c r="K224" s="289"/>
      <c r="L224" s="288"/>
      <c r="M224" s="287"/>
      <c r="N224" s="203"/>
      <c r="O224" s="292"/>
      <c r="P224" s="205"/>
      <c r="Q224" s="278"/>
      <c r="R224" s="252"/>
      <c r="S224" s="252"/>
      <c r="T224" s="212"/>
      <c r="U224" s="77"/>
      <c r="V224" s="21"/>
    </row>
    <row r="225" spans="1:22" x14ac:dyDescent="0.3">
      <c r="A225" s="286"/>
      <c r="B225" s="286"/>
      <c r="C225" s="286"/>
      <c r="D225" s="285"/>
      <c r="E225" s="284"/>
      <c r="F225" s="283"/>
      <c r="G225" s="213"/>
      <c r="H225" s="214"/>
      <c r="I225" s="195"/>
      <c r="J225" s="215"/>
      <c r="K225" s="289"/>
      <c r="L225" s="288"/>
      <c r="M225" s="287"/>
      <c r="N225" s="203"/>
      <c r="O225" s="204"/>
      <c r="P225" s="279"/>
      <c r="Q225" s="211"/>
      <c r="R225" s="252"/>
      <c r="S225" s="252"/>
      <c r="T225" s="212"/>
      <c r="U225" s="77"/>
      <c r="V225" s="21"/>
    </row>
    <row r="226" spans="1:22" x14ac:dyDescent="0.3">
      <c r="A226" s="286"/>
      <c r="B226" s="286"/>
      <c r="C226" s="286"/>
      <c r="D226" s="285"/>
      <c r="E226" s="284"/>
      <c r="F226" s="283"/>
      <c r="G226" s="192"/>
      <c r="H226" s="187"/>
      <c r="I226" s="195"/>
      <c r="J226" s="199"/>
      <c r="K226" s="282"/>
      <c r="L226" s="281"/>
      <c r="M226" s="280"/>
      <c r="N226" s="203"/>
      <c r="O226" s="204"/>
      <c r="P226" s="250"/>
      <c r="Q226" s="278"/>
      <c r="R226" s="252"/>
      <c r="S226" s="252"/>
      <c r="T226" s="212"/>
      <c r="U226" s="77"/>
      <c r="V226" s="21"/>
    </row>
    <row r="227" spans="1:22" x14ac:dyDescent="0.3">
      <c r="A227" s="286"/>
      <c r="B227" s="286"/>
      <c r="C227" s="286"/>
      <c r="D227" s="285"/>
      <c r="E227" s="179"/>
      <c r="F227" s="214"/>
      <c r="G227" s="213"/>
      <c r="H227" s="214"/>
      <c r="I227" s="195"/>
      <c r="J227" s="215"/>
      <c r="K227" s="289"/>
      <c r="L227" s="288"/>
      <c r="M227" s="280"/>
      <c r="N227" s="203"/>
      <c r="O227" s="204"/>
      <c r="P227" s="250"/>
      <c r="Q227" s="211"/>
      <c r="R227" s="252"/>
      <c r="S227" s="252"/>
      <c r="T227" s="212"/>
      <c r="U227" s="77"/>
      <c r="V227" s="21"/>
    </row>
    <row r="228" spans="1:22" x14ac:dyDescent="0.3">
      <c r="A228" s="286"/>
      <c r="B228" s="286"/>
      <c r="C228" s="286"/>
      <c r="D228" s="285"/>
      <c r="E228" s="284"/>
      <c r="F228" s="283"/>
      <c r="G228" s="192"/>
      <c r="H228" s="187"/>
      <c r="I228" s="195"/>
      <c r="J228" s="199"/>
      <c r="K228" s="234"/>
      <c r="L228" s="219"/>
      <c r="M228" s="235"/>
      <c r="N228" s="203"/>
      <c r="O228" s="204"/>
      <c r="P228" s="250"/>
      <c r="Q228" s="211"/>
      <c r="R228" s="252"/>
      <c r="S228" s="252"/>
      <c r="T228" s="212"/>
      <c r="U228" s="77"/>
      <c r="V228" s="21"/>
    </row>
    <row r="229" spans="1:22" x14ac:dyDescent="0.3">
      <c r="A229" s="286"/>
      <c r="B229" s="286"/>
      <c r="C229" s="286"/>
      <c r="D229" s="285"/>
      <c r="E229" s="284"/>
      <c r="F229" s="283"/>
      <c r="G229" s="291"/>
      <c r="H229" s="283"/>
      <c r="I229" s="195"/>
      <c r="J229" s="199"/>
      <c r="K229" s="234"/>
      <c r="L229" s="219"/>
      <c r="M229" s="235"/>
      <c r="N229" s="203"/>
      <c r="O229" s="204"/>
      <c r="P229" s="279"/>
      <c r="Q229" s="278"/>
      <c r="R229" s="252"/>
      <c r="S229" s="252"/>
      <c r="T229" s="212"/>
      <c r="U229" s="77"/>
      <c r="V229" s="21"/>
    </row>
    <row r="230" spans="1:22" x14ac:dyDescent="0.3">
      <c r="A230" s="286"/>
      <c r="B230" s="286"/>
      <c r="C230" s="286"/>
      <c r="D230" s="285"/>
      <c r="E230" s="284"/>
      <c r="F230" s="283"/>
      <c r="G230" s="192"/>
      <c r="H230" s="187"/>
      <c r="I230" s="195"/>
      <c r="J230" s="199"/>
      <c r="K230" s="234"/>
      <c r="L230" s="219"/>
      <c r="M230" s="235"/>
      <c r="N230" s="203"/>
      <c r="O230" s="292"/>
      <c r="P230" s="279"/>
      <c r="Q230" s="278"/>
      <c r="R230" s="252"/>
      <c r="S230" s="252"/>
      <c r="T230" s="212"/>
      <c r="U230" s="77"/>
      <c r="V230" s="21"/>
    </row>
    <row r="231" spans="1:22" x14ac:dyDescent="0.3">
      <c r="A231" s="286"/>
      <c r="B231" s="286"/>
      <c r="C231" s="286"/>
      <c r="D231" s="285"/>
      <c r="E231" s="284"/>
      <c r="F231" s="283"/>
      <c r="G231" s="192"/>
      <c r="H231" s="187"/>
      <c r="I231" s="195"/>
      <c r="J231" s="199"/>
      <c r="K231" s="234"/>
      <c r="L231" s="219"/>
      <c r="M231" s="235"/>
      <c r="N231" s="203"/>
      <c r="O231" s="204"/>
      <c r="P231" s="250"/>
      <c r="Q231" s="211"/>
      <c r="R231" s="252"/>
      <c r="S231" s="252"/>
      <c r="T231" s="212"/>
      <c r="U231" s="77"/>
      <c r="V231" s="21"/>
    </row>
    <row r="232" spans="1:22" x14ac:dyDescent="0.3">
      <c r="A232" s="286"/>
      <c r="B232" s="286"/>
      <c r="C232" s="286"/>
      <c r="D232" s="285"/>
      <c r="E232" s="284"/>
      <c r="F232" s="283"/>
      <c r="G232" s="192"/>
      <c r="H232" s="187"/>
      <c r="I232" s="195"/>
      <c r="J232" s="199"/>
      <c r="K232" s="282"/>
      <c r="L232" s="281"/>
      <c r="M232" s="280"/>
      <c r="N232" s="203"/>
      <c r="O232" s="204"/>
      <c r="P232" s="205"/>
      <c r="Q232" s="211"/>
      <c r="R232" s="252"/>
      <c r="S232" s="252"/>
      <c r="T232" s="212"/>
      <c r="U232" s="77"/>
      <c r="V232" s="21"/>
    </row>
    <row r="233" spans="1:22" x14ac:dyDescent="0.3">
      <c r="A233" s="286"/>
      <c r="B233" s="286"/>
      <c r="C233" s="286"/>
      <c r="D233" s="285"/>
      <c r="E233" s="179"/>
      <c r="F233" s="214"/>
      <c r="G233" s="213"/>
      <c r="H233" s="214"/>
      <c r="I233" s="195"/>
      <c r="J233" s="215"/>
      <c r="K233" s="289"/>
      <c r="L233" s="288"/>
      <c r="M233" s="287"/>
      <c r="N233" s="203"/>
      <c r="O233" s="204"/>
      <c r="P233" s="279"/>
      <c r="Q233" s="211"/>
      <c r="R233" s="252"/>
      <c r="S233" s="252"/>
      <c r="T233" s="212"/>
      <c r="U233" s="77"/>
      <c r="V233" s="21"/>
    </row>
    <row r="234" spans="1:22" x14ac:dyDescent="0.3">
      <c r="A234" s="286"/>
      <c r="B234" s="286"/>
      <c r="C234" s="286"/>
      <c r="D234" s="285"/>
      <c r="E234" s="284"/>
      <c r="F234" s="283"/>
      <c r="G234" s="192"/>
      <c r="H234" s="187"/>
      <c r="I234" s="195"/>
      <c r="J234" s="199"/>
      <c r="K234" s="282"/>
      <c r="L234" s="281"/>
      <c r="M234" s="280"/>
      <c r="N234" s="203"/>
      <c r="O234" s="204"/>
      <c r="P234" s="205"/>
      <c r="Q234" s="211"/>
      <c r="R234" s="252"/>
      <c r="S234" s="252"/>
      <c r="T234" s="212"/>
      <c r="U234" s="77"/>
      <c r="V234" s="21"/>
    </row>
    <row r="235" spans="1:22" x14ac:dyDescent="0.3">
      <c r="A235" s="286"/>
      <c r="B235" s="286"/>
      <c r="C235" s="286"/>
      <c r="D235" s="285"/>
      <c r="E235" s="179"/>
      <c r="F235" s="214"/>
      <c r="G235" s="192"/>
      <c r="H235" s="187"/>
      <c r="I235" s="195"/>
      <c r="J235" s="199"/>
      <c r="K235" s="282"/>
      <c r="L235" s="281"/>
      <c r="M235" s="280"/>
      <c r="N235" s="203"/>
      <c r="O235" s="204"/>
      <c r="P235" s="279"/>
      <c r="Q235" s="278"/>
      <c r="R235" s="252"/>
      <c r="S235" s="252"/>
      <c r="T235" s="212"/>
      <c r="U235" s="77"/>
      <c r="V235" s="21"/>
    </row>
    <row r="236" spans="1:22" x14ac:dyDescent="0.3">
      <c r="A236" s="286"/>
      <c r="B236" s="286"/>
      <c r="C236" s="286"/>
      <c r="D236" s="285"/>
      <c r="E236" s="179"/>
      <c r="F236" s="214"/>
      <c r="G236" s="192"/>
      <c r="H236" s="187"/>
      <c r="I236" s="195"/>
      <c r="J236" s="199"/>
      <c r="K236" s="289"/>
      <c r="L236" s="288"/>
      <c r="M236" s="287"/>
      <c r="N236" s="203"/>
      <c r="O236" s="292"/>
      <c r="P236" s="250"/>
      <c r="Q236" s="211"/>
      <c r="R236" s="252"/>
      <c r="S236" s="252"/>
      <c r="T236" s="212"/>
      <c r="U236" s="77"/>
      <c r="V236" s="21"/>
    </row>
    <row r="237" spans="1:22" x14ac:dyDescent="0.3">
      <c r="A237" s="286"/>
      <c r="B237" s="286"/>
      <c r="C237" s="286"/>
      <c r="D237" s="285"/>
      <c r="E237" s="284"/>
      <c r="F237" s="283"/>
      <c r="G237" s="192"/>
      <c r="H237" s="187"/>
      <c r="I237" s="195"/>
      <c r="J237" s="199"/>
      <c r="K237" s="282"/>
      <c r="L237" s="281"/>
      <c r="M237" s="280"/>
      <c r="N237" s="203"/>
      <c r="O237" s="204"/>
      <c r="P237" s="250"/>
      <c r="Q237" s="278"/>
      <c r="R237" s="252"/>
      <c r="S237" s="252"/>
      <c r="T237" s="212"/>
      <c r="U237" s="77"/>
      <c r="V237" s="21"/>
    </row>
    <row r="238" spans="1:22" x14ac:dyDescent="0.3">
      <c r="A238" s="286"/>
      <c r="B238" s="286"/>
      <c r="C238" s="286"/>
      <c r="D238" s="285"/>
      <c r="E238" s="179"/>
      <c r="F238" s="214"/>
      <c r="G238" s="213"/>
      <c r="H238" s="214"/>
      <c r="I238" s="195"/>
      <c r="J238" s="215"/>
      <c r="K238" s="289"/>
      <c r="L238" s="288"/>
      <c r="M238" s="287"/>
      <c r="N238" s="203"/>
      <c r="O238" s="204"/>
      <c r="P238" s="205"/>
      <c r="Q238" s="278"/>
      <c r="R238" s="252"/>
      <c r="S238" s="252"/>
      <c r="T238" s="212"/>
      <c r="U238" s="77"/>
      <c r="V238" s="21"/>
    </row>
    <row r="239" spans="1:22" x14ac:dyDescent="0.3">
      <c r="A239" s="286"/>
      <c r="B239" s="286"/>
      <c r="C239" s="286"/>
      <c r="D239" s="285"/>
      <c r="E239" s="284"/>
      <c r="F239" s="283"/>
      <c r="G239" s="192"/>
      <c r="H239" s="187"/>
      <c r="I239" s="195"/>
      <c r="J239" s="199"/>
      <c r="K239" s="289"/>
      <c r="L239" s="288"/>
      <c r="M239" s="287"/>
      <c r="N239" s="203"/>
      <c r="O239" s="292"/>
      <c r="P239" s="279"/>
      <c r="Q239" s="278"/>
      <c r="R239" s="252"/>
      <c r="S239" s="252"/>
      <c r="T239" s="212"/>
      <c r="U239" s="77"/>
      <c r="V239" s="21"/>
    </row>
    <row r="240" spans="1:22" x14ac:dyDescent="0.3">
      <c r="A240" s="286"/>
      <c r="B240" s="286"/>
      <c r="C240" s="286"/>
      <c r="D240" s="285"/>
      <c r="E240" s="284"/>
      <c r="F240" s="283"/>
      <c r="G240" s="291"/>
      <c r="H240" s="283"/>
      <c r="I240" s="195"/>
      <c r="J240" s="290"/>
      <c r="K240" s="289"/>
      <c r="L240" s="288"/>
      <c r="M240" s="287"/>
      <c r="N240" s="203"/>
      <c r="O240" s="292"/>
      <c r="P240" s="250"/>
      <c r="Q240" s="278"/>
      <c r="R240" s="252"/>
      <c r="S240" s="252"/>
      <c r="T240" s="212"/>
      <c r="U240" s="77"/>
      <c r="V240" s="21"/>
    </row>
    <row r="241" spans="1:22" x14ac:dyDescent="0.3">
      <c r="A241" s="286"/>
      <c r="B241" s="286"/>
      <c r="C241" s="286"/>
      <c r="D241" s="285"/>
      <c r="E241" s="284"/>
      <c r="F241" s="283"/>
      <c r="G241" s="192"/>
      <c r="H241" s="187"/>
      <c r="I241" s="195"/>
      <c r="J241" s="199"/>
      <c r="K241" s="289"/>
      <c r="L241" s="288"/>
      <c r="M241" s="287"/>
      <c r="N241" s="203"/>
      <c r="O241" s="292"/>
      <c r="P241" s="279"/>
      <c r="Q241" s="278"/>
      <c r="R241" s="252"/>
      <c r="S241" s="252"/>
      <c r="T241" s="212"/>
      <c r="U241" s="77"/>
      <c r="V241" s="21"/>
    </row>
    <row r="242" spans="1:22" x14ac:dyDescent="0.3">
      <c r="A242" s="286"/>
      <c r="B242" s="286"/>
      <c r="C242" s="286"/>
      <c r="D242" s="285"/>
      <c r="E242" s="284"/>
      <c r="F242" s="283"/>
      <c r="G242" s="192"/>
      <c r="H242" s="187"/>
      <c r="I242" s="195"/>
      <c r="J242" s="199"/>
      <c r="K242" s="289"/>
      <c r="L242" s="288"/>
      <c r="M242" s="287"/>
      <c r="N242" s="203"/>
      <c r="O242" s="292"/>
      <c r="P242" s="279"/>
      <c r="Q242" s="278"/>
      <c r="R242" s="252"/>
      <c r="S242" s="252"/>
      <c r="T242" s="212"/>
      <c r="U242" s="77"/>
      <c r="V242" s="21"/>
    </row>
    <row r="243" spans="1:22" x14ac:dyDescent="0.3">
      <c r="A243" s="286"/>
      <c r="B243" s="286"/>
      <c r="C243" s="286"/>
      <c r="D243" s="285"/>
      <c r="E243" s="284"/>
      <c r="F243" s="283"/>
      <c r="G243" s="192"/>
      <c r="H243" s="187"/>
      <c r="I243" s="195"/>
      <c r="J243" s="199"/>
      <c r="K243" s="282"/>
      <c r="L243" s="281"/>
      <c r="M243" s="280"/>
      <c r="N243" s="203"/>
      <c r="O243" s="204"/>
      <c r="P243" s="279"/>
      <c r="Q243" s="278"/>
      <c r="R243" s="252"/>
      <c r="S243" s="252"/>
      <c r="T243" s="212"/>
      <c r="U243" s="77"/>
      <c r="V243" s="21"/>
    </row>
    <row r="244" spans="1:22" x14ac:dyDescent="0.3">
      <c r="A244" s="286"/>
      <c r="B244" s="286"/>
      <c r="C244" s="286"/>
      <c r="D244" s="285"/>
      <c r="E244" s="179"/>
      <c r="F244" s="214"/>
      <c r="G244" s="192"/>
      <c r="H244" s="187"/>
      <c r="I244" s="195"/>
      <c r="J244" s="199"/>
      <c r="K244" s="289"/>
      <c r="L244" s="288"/>
      <c r="M244" s="287"/>
      <c r="N244" s="203"/>
      <c r="O244" s="204"/>
      <c r="P244" s="205"/>
      <c r="Q244" s="278"/>
      <c r="R244" s="252"/>
      <c r="S244" s="252"/>
      <c r="T244" s="212"/>
      <c r="U244" s="77"/>
      <c r="V244" s="21"/>
    </row>
    <row r="245" spans="1:22" x14ac:dyDescent="0.3">
      <c r="A245" s="286"/>
      <c r="B245" s="286"/>
      <c r="C245" s="286"/>
      <c r="D245" s="285"/>
      <c r="E245" s="284"/>
      <c r="F245" s="283"/>
      <c r="G245" s="192"/>
      <c r="H245" s="187"/>
      <c r="I245" s="195"/>
      <c r="J245" s="199"/>
      <c r="K245" s="289"/>
      <c r="L245" s="288"/>
      <c r="M245" s="287"/>
      <c r="N245" s="203"/>
      <c r="O245" s="204"/>
      <c r="P245" s="205"/>
      <c r="Q245" s="278"/>
      <c r="R245" s="252"/>
      <c r="S245" s="252"/>
      <c r="T245" s="212"/>
      <c r="U245" s="77"/>
      <c r="V245" s="21"/>
    </row>
    <row r="246" spans="1:22" x14ac:dyDescent="0.3">
      <c r="A246" s="286"/>
      <c r="B246" s="286"/>
      <c r="C246" s="286"/>
      <c r="D246" s="285"/>
      <c r="E246" s="284"/>
      <c r="F246" s="283"/>
      <c r="G246" s="291"/>
      <c r="H246" s="283"/>
      <c r="I246" s="195"/>
      <c r="J246" s="290"/>
      <c r="K246" s="289"/>
      <c r="L246" s="288"/>
      <c r="M246" s="287"/>
      <c r="N246" s="203"/>
      <c r="O246" s="204"/>
      <c r="P246" s="205"/>
      <c r="Q246" s="278"/>
      <c r="R246" s="252"/>
      <c r="S246" s="252"/>
      <c r="T246" s="212"/>
      <c r="U246" s="77"/>
      <c r="V246" s="21"/>
    </row>
    <row r="247" spans="1:22" x14ac:dyDescent="0.3">
      <c r="A247" s="286"/>
      <c r="B247" s="286"/>
      <c r="C247" s="286"/>
      <c r="D247" s="285"/>
      <c r="E247" s="284"/>
      <c r="F247" s="283"/>
      <c r="G247" s="192"/>
      <c r="H247" s="187"/>
      <c r="I247" s="195"/>
      <c r="J247" s="199"/>
      <c r="K247" s="282"/>
      <c r="L247" s="281"/>
      <c r="M247" s="280"/>
      <c r="N247" s="203"/>
      <c r="O247" s="204"/>
      <c r="P247" s="279"/>
      <c r="Q247" s="278"/>
      <c r="R247" s="252"/>
      <c r="S247" s="252"/>
      <c r="T247" s="212"/>
      <c r="U247" s="77"/>
      <c r="V247" s="21"/>
    </row>
    <row r="248" spans="1:22" x14ac:dyDescent="0.3">
      <c r="A248" s="286"/>
      <c r="B248" s="286"/>
      <c r="C248" s="286"/>
      <c r="D248" s="285"/>
      <c r="E248" s="179"/>
      <c r="F248" s="214"/>
      <c r="G248" s="192"/>
      <c r="H248" s="187"/>
      <c r="I248" s="195"/>
      <c r="J248" s="199"/>
      <c r="K248" s="282"/>
      <c r="L248" s="281"/>
      <c r="M248" s="280"/>
      <c r="N248" s="203"/>
      <c r="O248" s="204"/>
      <c r="P248" s="279"/>
      <c r="Q248" s="278"/>
      <c r="R248" s="252"/>
      <c r="S248" s="252"/>
      <c r="T248" s="212"/>
      <c r="U248" s="77"/>
      <c r="V248" s="21"/>
    </row>
    <row r="249" spans="1:22" x14ac:dyDescent="0.3">
      <c r="A249" s="286"/>
      <c r="B249" s="286"/>
      <c r="C249" s="286"/>
      <c r="D249" s="285"/>
      <c r="E249" s="179"/>
      <c r="F249" s="214"/>
      <c r="G249" s="192"/>
      <c r="H249" s="187"/>
      <c r="I249" s="195"/>
      <c r="J249" s="199"/>
      <c r="K249" s="282"/>
      <c r="L249" s="281"/>
      <c r="M249" s="280"/>
      <c r="N249" s="203"/>
      <c r="O249" s="204"/>
      <c r="P249" s="205"/>
      <c r="Q249" s="278"/>
      <c r="R249" s="252"/>
      <c r="S249" s="252"/>
      <c r="T249" s="212"/>
      <c r="U249" s="77"/>
      <c r="V249" s="21"/>
    </row>
    <row r="250" spans="1:22" x14ac:dyDescent="0.3">
      <c r="A250" s="286"/>
      <c r="B250" s="286"/>
      <c r="C250" s="286"/>
      <c r="D250" s="285"/>
      <c r="E250" s="179"/>
      <c r="F250" s="214"/>
      <c r="G250" s="192"/>
      <c r="H250" s="187"/>
      <c r="I250" s="195"/>
      <c r="J250" s="199"/>
      <c r="K250" s="289"/>
      <c r="L250" s="288"/>
      <c r="M250" s="287"/>
      <c r="N250" s="203"/>
      <c r="O250" s="204"/>
      <c r="P250" s="205"/>
      <c r="Q250" s="278"/>
      <c r="R250" s="252"/>
      <c r="S250" s="252"/>
      <c r="T250" s="212"/>
      <c r="U250" s="77"/>
      <c r="V250" s="21"/>
    </row>
    <row r="251" spans="1:22" x14ac:dyDescent="0.3">
      <c r="A251" s="286"/>
      <c r="B251" s="286"/>
      <c r="C251" s="286"/>
      <c r="D251" s="285"/>
      <c r="E251" s="284"/>
      <c r="F251" s="283"/>
      <c r="G251" s="192"/>
      <c r="H251" s="187"/>
      <c r="I251" s="195"/>
      <c r="J251" s="199"/>
      <c r="K251" s="282"/>
      <c r="L251" s="281"/>
      <c r="M251" s="280"/>
      <c r="N251" s="203"/>
      <c r="O251" s="204"/>
      <c r="P251" s="279"/>
      <c r="Q251" s="211"/>
      <c r="R251" s="252"/>
      <c r="S251" s="252"/>
      <c r="T251" s="212"/>
      <c r="U251" s="77"/>
      <c r="V251" s="21"/>
    </row>
    <row r="252" spans="1:22" x14ac:dyDescent="0.3">
      <c r="A252" s="286"/>
      <c r="B252" s="286"/>
      <c r="C252" s="286"/>
      <c r="D252" s="285"/>
      <c r="E252" s="179"/>
      <c r="F252" s="214"/>
      <c r="G252" s="192"/>
      <c r="H252" s="187"/>
      <c r="I252" s="195"/>
      <c r="J252" s="199"/>
      <c r="K252" s="289"/>
      <c r="L252" s="288"/>
      <c r="M252" s="287"/>
      <c r="N252" s="203"/>
      <c r="O252" s="204"/>
      <c r="P252" s="279"/>
      <c r="Q252" s="278"/>
      <c r="R252" s="252"/>
      <c r="S252" s="252"/>
      <c r="T252" s="212"/>
      <c r="U252" s="77"/>
      <c r="V252" s="21"/>
    </row>
    <row r="253" spans="1:22" x14ac:dyDescent="0.3">
      <c r="A253" s="286"/>
      <c r="B253" s="286"/>
      <c r="C253" s="286"/>
      <c r="D253" s="285"/>
      <c r="E253" s="284"/>
      <c r="F253" s="283"/>
      <c r="G253" s="192"/>
      <c r="H253" s="187"/>
      <c r="I253" s="195"/>
      <c r="J253" s="199"/>
      <c r="K253" s="282"/>
      <c r="L253" s="281"/>
      <c r="M253" s="280"/>
      <c r="N253" s="203"/>
      <c r="O253" s="204"/>
      <c r="P253" s="279"/>
      <c r="Q253" s="278"/>
      <c r="R253" s="252"/>
      <c r="S253" s="252"/>
      <c r="T253" s="212"/>
      <c r="U253" s="77"/>
      <c r="V253" s="21"/>
    </row>
    <row r="254" spans="1:22" x14ac:dyDescent="0.3">
      <c r="A254" s="277"/>
      <c r="B254" s="277"/>
      <c r="C254" s="277"/>
      <c r="D254" s="276"/>
      <c r="E254" s="185"/>
      <c r="F254" s="190"/>
      <c r="G254" s="197"/>
      <c r="H254" s="177"/>
      <c r="I254" s="180"/>
      <c r="J254" s="183"/>
      <c r="K254" s="191"/>
      <c r="L254" s="196"/>
      <c r="M254" s="175"/>
      <c r="N254" s="184"/>
      <c r="O254" s="182"/>
      <c r="P254" s="193"/>
      <c r="Q254" s="275"/>
      <c r="R254" s="181"/>
      <c r="S254" s="181"/>
      <c r="T254" s="186"/>
      <c r="U254" s="198"/>
    </row>
    <row r="255" spans="1:22" x14ac:dyDescent="0.3">
      <c r="A255" s="267"/>
      <c r="B255" s="267"/>
      <c r="C255" s="267"/>
      <c r="D255" s="266"/>
      <c r="E255" s="263"/>
      <c r="F255" s="262"/>
      <c r="G255" s="144"/>
      <c r="H255" s="111"/>
      <c r="I255" s="43"/>
      <c r="J255" s="54"/>
      <c r="K255" s="89"/>
      <c r="L255" s="90"/>
      <c r="M255" s="34"/>
      <c r="N255" s="5"/>
      <c r="O255" s="264"/>
      <c r="P255" s="23"/>
      <c r="Q255" s="261"/>
      <c r="R255" s="115"/>
      <c r="S255" s="115"/>
      <c r="T255" s="103"/>
      <c r="U255" s="100"/>
    </row>
    <row r="256" spans="1:22" x14ac:dyDescent="0.3">
      <c r="A256" s="267"/>
      <c r="B256" s="267"/>
      <c r="C256" s="267"/>
      <c r="D256" s="266"/>
      <c r="E256" s="263"/>
      <c r="F256" s="262"/>
      <c r="G256" s="144"/>
      <c r="H256" s="111"/>
      <c r="I256" s="43"/>
      <c r="J256" s="54"/>
      <c r="K256" s="89"/>
      <c r="L256" s="90"/>
      <c r="M256" s="34"/>
      <c r="N256" s="5"/>
      <c r="O256" s="264"/>
      <c r="P256" s="23"/>
      <c r="Q256" s="261"/>
      <c r="R256" s="115"/>
      <c r="S256" s="115"/>
      <c r="T256" s="103"/>
      <c r="U256" s="100"/>
    </row>
    <row r="257" spans="1:21" x14ac:dyDescent="0.3">
      <c r="A257" s="267"/>
      <c r="B257" s="267"/>
      <c r="C257" s="267"/>
      <c r="D257" s="266"/>
      <c r="E257" s="263"/>
      <c r="F257" s="262"/>
      <c r="G257" s="144"/>
      <c r="H257" s="111"/>
      <c r="I257" s="43"/>
      <c r="J257" s="54"/>
      <c r="K257" s="274"/>
      <c r="L257" s="273"/>
      <c r="M257" s="272"/>
      <c r="N257" s="5"/>
      <c r="O257" s="8"/>
      <c r="P257" s="268"/>
      <c r="Q257" s="261"/>
      <c r="R257" s="115"/>
      <c r="S257" s="115"/>
      <c r="T257" s="103"/>
      <c r="U257" s="100"/>
    </row>
    <row r="258" spans="1:21" x14ac:dyDescent="0.3">
      <c r="A258" s="267"/>
      <c r="B258" s="267"/>
      <c r="C258" s="267"/>
      <c r="D258" s="266"/>
      <c r="G258" s="144"/>
      <c r="H258" s="111"/>
      <c r="I258" s="43"/>
      <c r="J258" s="54"/>
      <c r="K258" s="271"/>
      <c r="L258" s="270"/>
      <c r="M258" s="269"/>
      <c r="N258" s="5"/>
      <c r="O258" s="264"/>
      <c r="P258" s="268"/>
      <c r="Q258" s="261"/>
      <c r="R258" s="115"/>
      <c r="S258" s="115"/>
      <c r="T258" s="103"/>
      <c r="U258" s="100"/>
    </row>
    <row r="259" spans="1:21" x14ac:dyDescent="0.3">
      <c r="A259" s="267"/>
      <c r="B259" s="267"/>
      <c r="C259" s="267"/>
      <c r="D259" s="266"/>
      <c r="E259" s="263"/>
      <c r="F259" s="262"/>
      <c r="G259" s="144"/>
      <c r="H259" s="111"/>
      <c r="I259" s="43"/>
      <c r="J259" s="54"/>
      <c r="K259" s="271"/>
      <c r="L259" s="270"/>
      <c r="M259" s="269"/>
      <c r="N259" s="5"/>
      <c r="O259" s="264"/>
      <c r="P259" s="23"/>
      <c r="Q259" s="261"/>
      <c r="R259" s="115"/>
      <c r="S259" s="115"/>
      <c r="T259" s="103"/>
      <c r="U259" s="100"/>
    </row>
    <row r="260" spans="1:21" x14ac:dyDescent="0.3">
      <c r="A260" s="267"/>
      <c r="B260" s="267"/>
      <c r="C260" s="267"/>
      <c r="D260" s="266"/>
      <c r="E260" s="263"/>
      <c r="F260" s="262"/>
      <c r="G260" s="143"/>
      <c r="H260" s="51"/>
      <c r="I260" s="43"/>
      <c r="J260" s="55"/>
      <c r="K260" s="271"/>
      <c r="L260" s="270"/>
      <c r="M260" s="269"/>
      <c r="N260" s="5"/>
      <c r="O260" s="8"/>
      <c r="P260" s="96"/>
      <c r="Q260" s="261"/>
      <c r="R260" s="115"/>
      <c r="S260" s="115"/>
      <c r="T260" s="103"/>
      <c r="U260" s="100"/>
    </row>
    <row r="261" spans="1:21" x14ac:dyDescent="0.3">
      <c r="A261" s="267"/>
      <c r="B261" s="267"/>
      <c r="C261" s="267"/>
      <c r="D261" s="266"/>
      <c r="E261" s="263"/>
      <c r="F261" s="262"/>
      <c r="G261" s="144"/>
      <c r="H261" s="111"/>
      <c r="I261" s="43"/>
      <c r="J261" s="54"/>
      <c r="K261" s="274"/>
      <c r="L261" s="273"/>
      <c r="M261" s="272"/>
      <c r="N261" s="5"/>
      <c r="O261" s="8"/>
      <c r="P261" s="268"/>
      <c r="Q261" s="261"/>
      <c r="R261" s="115"/>
      <c r="S261" s="115"/>
      <c r="T261" s="103"/>
      <c r="U261" s="100"/>
    </row>
    <row r="262" spans="1:21" x14ac:dyDescent="0.3">
      <c r="A262" s="267"/>
      <c r="B262" s="267"/>
      <c r="C262" s="267"/>
      <c r="D262" s="266"/>
      <c r="E262" s="84"/>
      <c r="F262" s="51"/>
      <c r="G262" s="144"/>
      <c r="H262" s="111"/>
      <c r="I262" s="43"/>
      <c r="J262" s="54"/>
      <c r="K262" s="274"/>
      <c r="L262" s="273"/>
      <c r="M262" s="272"/>
      <c r="N262" s="5"/>
      <c r="O262" s="8"/>
      <c r="P262" s="23"/>
      <c r="Q262" s="261"/>
      <c r="R262" s="115"/>
      <c r="S262" s="115"/>
      <c r="T262" s="103"/>
      <c r="U262" s="100"/>
    </row>
    <row r="263" spans="1:21" x14ac:dyDescent="0.3">
      <c r="A263" s="267"/>
      <c r="B263" s="267"/>
      <c r="C263" s="267"/>
      <c r="D263" s="266"/>
      <c r="E263" s="263"/>
      <c r="F263" s="262"/>
      <c r="G263" s="144"/>
      <c r="H263" s="111"/>
      <c r="I263" s="43"/>
      <c r="J263" s="54"/>
      <c r="K263" s="274"/>
      <c r="L263" s="273"/>
      <c r="M263" s="272"/>
      <c r="N263" s="5"/>
      <c r="O263" s="264"/>
      <c r="P263" s="96"/>
      <c r="Q263" s="261"/>
      <c r="R263" s="115"/>
      <c r="S263" s="115"/>
      <c r="T263" s="103"/>
      <c r="U263" s="100"/>
    </row>
    <row r="264" spans="1:21" x14ac:dyDescent="0.3">
      <c r="A264" s="267"/>
      <c r="B264" s="267"/>
      <c r="C264" s="267"/>
      <c r="D264" s="266"/>
      <c r="E264" s="263"/>
      <c r="F264" s="262"/>
      <c r="G264" s="144"/>
      <c r="H264" s="111"/>
      <c r="I264" s="43"/>
      <c r="J264" s="54"/>
      <c r="K264" s="271"/>
      <c r="L264" s="270"/>
      <c r="M264" s="269"/>
      <c r="N264" s="5"/>
      <c r="O264" s="8"/>
      <c r="P264" s="96"/>
      <c r="Q264" s="261"/>
      <c r="R264" s="115"/>
      <c r="S264" s="115"/>
      <c r="T264" s="103"/>
      <c r="U264" s="100"/>
    </row>
    <row r="265" spans="1:21" x14ac:dyDescent="0.3">
      <c r="A265" s="267"/>
      <c r="B265" s="267"/>
      <c r="C265" s="267"/>
      <c r="D265" s="266"/>
      <c r="E265" s="263"/>
      <c r="F265" s="262"/>
      <c r="G265" s="144"/>
      <c r="H265" s="111"/>
      <c r="I265" s="43"/>
      <c r="J265" s="54"/>
      <c r="K265" s="271"/>
      <c r="L265" s="270"/>
      <c r="M265" s="269"/>
      <c r="N265" s="5"/>
      <c r="O265" s="8"/>
      <c r="P265" s="96"/>
      <c r="Q265" s="261"/>
      <c r="R265" s="115"/>
      <c r="S265" s="115"/>
      <c r="T265" s="103"/>
      <c r="U265" s="100"/>
    </row>
    <row r="266" spans="1:21" x14ac:dyDescent="0.3">
      <c r="A266" s="267"/>
      <c r="B266" s="267"/>
      <c r="C266" s="267"/>
      <c r="D266" s="266"/>
      <c r="E266" s="263"/>
      <c r="F266" s="262"/>
      <c r="G266" s="144"/>
      <c r="H266" s="111"/>
      <c r="I266" s="43"/>
      <c r="J266" s="54"/>
      <c r="K266" s="274"/>
      <c r="L266" s="273"/>
      <c r="M266" s="272"/>
      <c r="N266" s="5"/>
      <c r="O266" s="8"/>
      <c r="P266" s="23"/>
      <c r="Q266" s="9"/>
      <c r="R266" s="115"/>
      <c r="S266" s="115"/>
      <c r="T266" s="103"/>
      <c r="U266" s="100"/>
    </row>
    <row r="267" spans="1:21" x14ac:dyDescent="0.3">
      <c r="A267" s="267"/>
      <c r="B267" s="267"/>
      <c r="C267" s="267"/>
      <c r="D267" s="266"/>
      <c r="E267" s="84"/>
      <c r="F267" s="51"/>
      <c r="G267" s="144"/>
      <c r="H267" s="111"/>
      <c r="I267" s="43"/>
      <c r="J267" s="54"/>
      <c r="K267" s="274"/>
      <c r="L267" s="273"/>
      <c r="M267" s="272"/>
      <c r="N267" s="5"/>
      <c r="O267" s="8"/>
      <c r="P267" s="96"/>
      <c r="Q267" s="261"/>
      <c r="R267" s="115"/>
      <c r="S267" s="115"/>
      <c r="T267" s="103"/>
      <c r="U267" s="100"/>
    </row>
    <row r="268" spans="1:21" x14ac:dyDescent="0.3">
      <c r="A268" s="267"/>
      <c r="B268" s="267"/>
      <c r="C268" s="267"/>
      <c r="D268" s="266"/>
      <c r="E268" s="84"/>
      <c r="F268" s="51"/>
      <c r="G268" s="144"/>
      <c r="H268" s="111"/>
      <c r="I268" s="43"/>
      <c r="J268" s="54"/>
      <c r="K268" s="274"/>
      <c r="L268" s="273"/>
      <c r="M268" s="272"/>
      <c r="N268" s="5"/>
      <c r="O268" s="8"/>
      <c r="P268" s="268"/>
      <c r="Q268" s="261"/>
      <c r="R268" s="115"/>
      <c r="S268" s="115"/>
      <c r="T268" s="103"/>
      <c r="U268" s="100"/>
    </row>
    <row r="269" spans="1:21" x14ac:dyDescent="0.3">
      <c r="A269" s="267"/>
      <c r="B269" s="267"/>
      <c r="C269" s="267"/>
      <c r="D269" s="266"/>
      <c r="E269" s="84"/>
      <c r="F269" s="51"/>
      <c r="G269" s="144"/>
      <c r="H269" s="111"/>
      <c r="I269" s="43"/>
      <c r="J269" s="54"/>
      <c r="K269" s="271"/>
      <c r="L269" s="270"/>
      <c r="M269" s="269"/>
      <c r="N269" s="5"/>
      <c r="O269" s="8"/>
      <c r="P269" s="23"/>
      <c r="Q269" s="261"/>
      <c r="R269" s="115"/>
      <c r="S269" s="115"/>
      <c r="T269" s="103"/>
      <c r="U269" s="100"/>
    </row>
    <row r="270" spans="1:21" x14ac:dyDescent="0.3">
      <c r="A270" s="267"/>
      <c r="B270" s="267"/>
      <c r="C270" s="267"/>
      <c r="D270" s="266"/>
      <c r="E270" s="263"/>
      <c r="F270" s="262"/>
      <c r="G270" s="144"/>
      <c r="H270" s="111"/>
      <c r="I270" s="43"/>
      <c r="J270" s="54"/>
      <c r="K270" s="274"/>
      <c r="L270" s="273"/>
      <c r="M270" s="272"/>
      <c r="N270" s="5"/>
      <c r="O270" s="8"/>
      <c r="P270" s="23"/>
      <c r="Q270" s="261"/>
      <c r="R270" s="115"/>
      <c r="S270" s="115"/>
      <c r="T270" s="103"/>
      <c r="U270" s="100"/>
    </row>
    <row r="271" spans="1:21" x14ac:dyDescent="0.3">
      <c r="A271" s="267"/>
      <c r="B271" s="267"/>
      <c r="C271" s="267"/>
      <c r="D271" s="266"/>
      <c r="E271" s="263"/>
      <c r="F271" s="262"/>
      <c r="G271" s="144"/>
      <c r="H271" s="111"/>
      <c r="I271" s="43"/>
      <c r="J271" s="54"/>
      <c r="K271" s="271"/>
      <c r="L271" s="270"/>
      <c r="M271" s="269"/>
      <c r="N271" s="5"/>
      <c r="O271" s="264"/>
      <c r="P271" s="23"/>
      <c r="Q271" s="9"/>
      <c r="R271" s="115"/>
      <c r="S271" s="115"/>
      <c r="T271" s="103"/>
      <c r="U271" s="100"/>
    </row>
    <row r="272" spans="1:21" x14ac:dyDescent="0.3">
      <c r="A272" s="267"/>
      <c r="B272" s="267"/>
      <c r="C272" s="267"/>
      <c r="D272" s="266"/>
      <c r="E272" s="263"/>
      <c r="F272" s="262"/>
      <c r="G272" s="144"/>
      <c r="H272" s="111"/>
      <c r="I272" s="43"/>
      <c r="J272" s="54"/>
      <c r="K272" s="271"/>
      <c r="L272" s="270"/>
      <c r="M272" s="269"/>
      <c r="N272" s="5"/>
      <c r="O272" s="264"/>
      <c r="P272" s="96"/>
      <c r="Q272" s="261"/>
      <c r="R272" s="115"/>
      <c r="S272" s="115"/>
      <c r="T272" s="103"/>
      <c r="U272" s="100"/>
    </row>
    <row r="273" spans="1:21" x14ac:dyDescent="0.3">
      <c r="A273" s="267"/>
      <c r="B273" s="267"/>
      <c r="C273" s="267"/>
      <c r="D273" s="266"/>
      <c r="E273" s="263"/>
      <c r="F273" s="262"/>
      <c r="G273" s="265"/>
      <c r="H273" s="262"/>
      <c r="I273" s="43"/>
      <c r="J273" s="54"/>
      <c r="K273" s="271"/>
      <c r="L273" s="270"/>
      <c r="M273" s="269"/>
      <c r="N273" s="5"/>
      <c r="O273" s="8"/>
      <c r="P273" s="96"/>
      <c r="Q273" s="9"/>
      <c r="R273" s="115"/>
      <c r="S273" s="115"/>
      <c r="T273" s="103"/>
      <c r="U273" s="100"/>
    </row>
    <row r="274" spans="1:21" x14ac:dyDescent="0.3">
      <c r="A274" s="267"/>
      <c r="B274" s="267"/>
      <c r="C274" s="267"/>
      <c r="D274" s="266"/>
      <c r="E274" s="263"/>
      <c r="F274" s="262"/>
      <c r="G274" s="144"/>
      <c r="H274" s="111"/>
      <c r="I274" s="43"/>
      <c r="J274" s="54"/>
      <c r="K274" s="271"/>
      <c r="L274" s="270"/>
      <c r="M274" s="269"/>
      <c r="N274" s="5"/>
      <c r="O274" s="264"/>
      <c r="P274" s="96"/>
      <c r="Q274" s="261"/>
      <c r="R274" s="115"/>
      <c r="S274" s="115"/>
      <c r="T274" s="103"/>
      <c r="U274" s="100"/>
    </row>
    <row r="275" spans="1:21" x14ac:dyDescent="0.3">
      <c r="A275" s="267"/>
      <c r="B275" s="267"/>
      <c r="C275" s="267"/>
      <c r="D275" s="266"/>
      <c r="E275" s="263"/>
      <c r="F275" s="262"/>
      <c r="G275" s="144"/>
      <c r="H275" s="111"/>
      <c r="I275" s="43"/>
      <c r="J275" s="54"/>
      <c r="K275" s="271"/>
      <c r="L275" s="270"/>
      <c r="M275" s="269"/>
      <c r="N275" s="5"/>
      <c r="O275" s="8"/>
      <c r="P275" s="96"/>
      <c r="Q275" s="261"/>
      <c r="R275" s="115"/>
      <c r="S275" s="115"/>
      <c r="T275" s="103"/>
      <c r="U275" s="100"/>
    </row>
    <row r="276" spans="1:21" x14ac:dyDescent="0.3">
      <c r="A276" s="267"/>
      <c r="B276" s="267"/>
      <c r="C276" s="267"/>
      <c r="D276" s="266"/>
      <c r="E276" s="263"/>
      <c r="F276" s="262"/>
      <c r="G276" s="144"/>
      <c r="H276" s="111"/>
      <c r="I276" s="43"/>
      <c r="J276" s="54"/>
      <c r="K276" s="274"/>
      <c r="L276" s="273"/>
      <c r="M276" s="272"/>
      <c r="N276" s="5"/>
      <c r="O276" s="8"/>
      <c r="P276" s="23"/>
      <c r="Q276" s="261"/>
      <c r="R276" s="115"/>
      <c r="S276" s="115"/>
      <c r="T276" s="103"/>
      <c r="U276" s="100"/>
    </row>
    <row r="277" spans="1:21" x14ac:dyDescent="0.3">
      <c r="A277" s="267"/>
      <c r="B277" s="267"/>
      <c r="C277" s="267"/>
      <c r="D277" s="266"/>
      <c r="E277" s="84"/>
      <c r="F277" s="51"/>
      <c r="G277" s="144"/>
      <c r="H277" s="111"/>
      <c r="I277" s="43"/>
      <c r="J277" s="54"/>
      <c r="K277" s="274"/>
      <c r="L277" s="273"/>
      <c r="M277" s="272"/>
      <c r="N277" s="5"/>
      <c r="O277" s="8"/>
      <c r="P277" s="23"/>
      <c r="Q277" s="9"/>
      <c r="R277" s="115"/>
      <c r="S277" s="115"/>
      <c r="T277" s="103"/>
      <c r="U277" s="100"/>
    </row>
    <row r="278" spans="1:21" x14ac:dyDescent="0.3">
      <c r="A278" s="267"/>
      <c r="B278" s="267"/>
      <c r="C278" s="267"/>
      <c r="D278" s="266"/>
      <c r="E278" s="84"/>
      <c r="F278" s="51"/>
      <c r="G278" s="144"/>
      <c r="H278" s="111"/>
      <c r="I278" s="43"/>
      <c r="J278" s="54"/>
      <c r="K278" s="274"/>
      <c r="L278" s="273"/>
      <c r="M278" s="272"/>
      <c r="N278" s="5"/>
      <c r="O278" s="8"/>
      <c r="P278" s="268"/>
      <c r="Q278" s="261"/>
      <c r="R278" s="115"/>
      <c r="S278" s="115"/>
      <c r="T278" s="103"/>
      <c r="U278" s="100"/>
    </row>
    <row r="279" spans="1:21" x14ac:dyDescent="0.3">
      <c r="A279" s="267"/>
      <c r="B279" s="267"/>
      <c r="C279" s="267"/>
      <c r="D279" s="266"/>
      <c r="E279" s="263"/>
      <c r="F279" s="262"/>
      <c r="G279" s="144"/>
      <c r="H279" s="111"/>
      <c r="I279" s="43"/>
      <c r="J279" s="54"/>
      <c r="K279" s="274"/>
      <c r="L279" s="273"/>
      <c r="M279" s="272"/>
      <c r="N279" s="5"/>
      <c r="O279" s="8"/>
      <c r="P279" s="96"/>
      <c r="Q279" s="261"/>
      <c r="R279" s="115"/>
      <c r="S279" s="115"/>
      <c r="T279" s="103"/>
      <c r="U279" s="100"/>
    </row>
    <row r="280" spans="1:21" x14ac:dyDescent="0.3">
      <c r="A280" s="267"/>
      <c r="B280" s="267"/>
      <c r="C280" s="267"/>
      <c r="D280" s="266"/>
      <c r="G280" s="144"/>
      <c r="H280" s="111"/>
      <c r="I280" s="43"/>
      <c r="J280" s="54"/>
      <c r="K280" s="271"/>
      <c r="L280" s="270"/>
      <c r="M280" s="269"/>
      <c r="N280" s="5"/>
      <c r="O280" s="8"/>
      <c r="P280" s="268"/>
      <c r="Q280" s="9"/>
      <c r="R280" s="115"/>
      <c r="S280" s="115"/>
      <c r="T280" s="103"/>
      <c r="U280" s="100"/>
    </row>
    <row r="281" spans="1:21" x14ac:dyDescent="0.3">
      <c r="A281" s="267"/>
      <c r="B281" s="267"/>
      <c r="C281" s="267"/>
      <c r="D281" s="266"/>
      <c r="E281" s="263"/>
      <c r="F281" s="262"/>
      <c r="G281" s="144"/>
      <c r="H281" s="111"/>
      <c r="I281" s="43"/>
      <c r="J281" s="54"/>
      <c r="K281" s="274"/>
      <c r="L281" s="273"/>
      <c r="M281" s="272"/>
      <c r="N281" s="5"/>
      <c r="O281" s="8"/>
      <c r="P281" s="268"/>
      <c r="Q281" s="9"/>
      <c r="R281" s="115"/>
      <c r="S281" s="115"/>
      <c r="T281" s="103"/>
      <c r="U281" s="100"/>
    </row>
    <row r="282" spans="1:21" x14ac:dyDescent="0.3">
      <c r="A282" s="267"/>
      <c r="B282" s="267"/>
      <c r="C282" s="267"/>
      <c r="D282" s="266"/>
      <c r="E282" s="84"/>
      <c r="F282" s="51"/>
      <c r="G282" s="144"/>
      <c r="H282" s="111"/>
      <c r="I282" s="43"/>
      <c r="J282" s="54"/>
      <c r="K282" s="274"/>
      <c r="L282" s="273"/>
      <c r="M282" s="272"/>
      <c r="N282" s="5"/>
      <c r="O282" s="8"/>
      <c r="P282" s="268"/>
      <c r="Q282" s="261"/>
      <c r="R282" s="115"/>
      <c r="S282" s="115"/>
      <c r="T282" s="103"/>
      <c r="U282" s="100"/>
    </row>
    <row r="283" spans="1:21" x14ac:dyDescent="0.3">
      <c r="A283" s="267"/>
      <c r="B283" s="267"/>
      <c r="C283" s="267"/>
      <c r="D283" s="266"/>
      <c r="E283" s="84"/>
      <c r="F283" s="51"/>
      <c r="G283" s="144"/>
      <c r="H283" s="111"/>
      <c r="I283" s="43"/>
      <c r="J283" s="54"/>
      <c r="K283" s="271"/>
      <c r="L283" s="270"/>
      <c r="M283" s="269"/>
      <c r="N283" s="5"/>
      <c r="O283" s="8"/>
      <c r="P283" s="268"/>
      <c r="Q283" s="261"/>
      <c r="R283" s="115"/>
      <c r="S283" s="115"/>
      <c r="T283" s="103"/>
      <c r="U283" s="100"/>
    </row>
    <row r="284" spans="1:21" x14ac:dyDescent="0.3">
      <c r="A284" s="267"/>
      <c r="B284" s="267"/>
      <c r="C284" s="267"/>
      <c r="D284" s="266"/>
      <c r="E284" s="263"/>
      <c r="F284" s="262"/>
      <c r="G284" s="144"/>
      <c r="H284" s="111"/>
      <c r="I284" s="43"/>
      <c r="J284" s="54"/>
      <c r="K284" s="274"/>
      <c r="L284" s="273"/>
      <c r="M284" s="272"/>
      <c r="N284" s="5"/>
      <c r="O284" s="264"/>
      <c r="P284" s="268"/>
      <c r="Q284" s="9"/>
      <c r="R284" s="115"/>
      <c r="S284" s="115"/>
      <c r="T284" s="103"/>
      <c r="U284" s="100"/>
    </row>
    <row r="285" spans="1:21" x14ac:dyDescent="0.3">
      <c r="A285" s="267"/>
      <c r="B285" s="267"/>
      <c r="C285" s="267"/>
      <c r="D285" s="266"/>
      <c r="E285" s="84"/>
      <c r="F285" s="51"/>
      <c r="G285" s="144"/>
      <c r="H285" s="111"/>
      <c r="I285" s="43"/>
      <c r="J285" s="54"/>
      <c r="K285" s="274"/>
      <c r="L285" s="273"/>
      <c r="M285" s="272"/>
      <c r="N285" s="5"/>
      <c r="O285" s="264"/>
      <c r="P285" s="268"/>
      <c r="Q285" s="9"/>
      <c r="R285" s="115"/>
      <c r="S285" s="115"/>
      <c r="T285" s="103"/>
      <c r="U285" s="100"/>
    </row>
    <row r="286" spans="1:21" x14ac:dyDescent="0.3">
      <c r="A286" s="267"/>
      <c r="B286" s="267"/>
      <c r="C286" s="267"/>
      <c r="D286" s="266"/>
      <c r="E286" s="84"/>
      <c r="F286" s="51"/>
      <c r="G286" s="144"/>
      <c r="H286" s="111"/>
      <c r="I286" s="43"/>
      <c r="J286" s="54"/>
      <c r="K286" s="274"/>
      <c r="L286" s="273"/>
      <c r="M286" s="272"/>
      <c r="N286" s="5"/>
      <c r="O286" s="8"/>
      <c r="P286" s="23"/>
      <c r="Q286" s="261"/>
      <c r="R286" s="115"/>
      <c r="S286" s="115"/>
      <c r="T286" s="103"/>
      <c r="U286" s="100"/>
    </row>
    <row r="287" spans="1:21" x14ac:dyDescent="0.3">
      <c r="A287" s="267"/>
      <c r="B287" s="267"/>
      <c r="C287" s="267"/>
      <c r="D287" s="266"/>
      <c r="E287" s="84"/>
      <c r="F287" s="51"/>
      <c r="G287" s="144"/>
      <c r="H287" s="111"/>
      <c r="I287" s="43"/>
      <c r="J287" s="54"/>
      <c r="K287" s="274"/>
      <c r="L287" s="273"/>
      <c r="M287" s="272"/>
      <c r="N287" s="5"/>
      <c r="O287" s="8"/>
      <c r="P287" s="96"/>
      <c r="Q287" s="261"/>
      <c r="R287" s="115"/>
      <c r="S287" s="115"/>
      <c r="T287" s="103"/>
      <c r="U287" s="100"/>
    </row>
    <row r="288" spans="1:21" x14ac:dyDescent="0.3">
      <c r="A288" s="267"/>
      <c r="B288" s="267"/>
      <c r="C288" s="267"/>
      <c r="D288" s="266"/>
      <c r="E288" s="84"/>
      <c r="F288" s="51"/>
      <c r="G288" s="144"/>
      <c r="H288" s="111"/>
      <c r="I288" s="43"/>
      <c r="J288" s="54"/>
      <c r="K288" s="274"/>
      <c r="L288" s="273"/>
      <c r="M288" s="272"/>
      <c r="N288" s="5"/>
      <c r="O288" s="8"/>
      <c r="P288" s="23"/>
      <c r="Q288" s="9"/>
      <c r="R288" s="115"/>
      <c r="S288" s="115"/>
      <c r="T288" s="103"/>
      <c r="U288" s="100"/>
    </row>
    <row r="289" spans="1:21" x14ac:dyDescent="0.3">
      <c r="A289" s="267"/>
      <c r="B289" s="267"/>
      <c r="C289" s="267"/>
      <c r="D289" s="266"/>
      <c r="E289" s="84"/>
      <c r="F289" s="51"/>
      <c r="G289" s="144"/>
      <c r="H289" s="111"/>
      <c r="I289" s="43"/>
      <c r="J289" s="54"/>
      <c r="K289" s="274"/>
      <c r="L289" s="273"/>
      <c r="M289" s="272"/>
      <c r="N289" s="5"/>
      <c r="O289" s="8"/>
      <c r="P289" s="23"/>
      <c r="Q289" s="9"/>
      <c r="R289" s="115"/>
      <c r="S289" s="115"/>
      <c r="T289" s="103"/>
      <c r="U289" s="100"/>
    </row>
    <row r="290" spans="1:21" x14ac:dyDescent="0.3">
      <c r="A290" s="267"/>
      <c r="B290" s="267"/>
      <c r="C290" s="267"/>
      <c r="D290" s="266"/>
      <c r="E290" s="84"/>
      <c r="F290" s="51"/>
      <c r="G290" s="143"/>
      <c r="H290" s="51"/>
      <c r="I290" s="43"/>
      <c r="J290" s="55"/>
      <c r="K290" s="89"/>
      <c r="L290" s="90"/>
      <c r="M290" s="34"/>
      <c r="N290" s="5"/>
      <c r="O290" s="8"/>
      <c r="P290" s="23"/>
      <c r="Q290" s="9"/>
      <c r="R290" s="115"/>
      <c r="S290" s="115"/>
      <c r="T290" s="103"/>
      <c r="U290" s="100"/>
    </row>
    <row r="291" spans="1:21" x14ac:dyDescent="0.3">
      <c r="A291" s="267"/>
      <c r="B291" s="267"/>
      <c r="C291" s="267"/>
      <c r="D291" s="266"/>
      <c r="E291" s="263"/>
      <c r="F291" s="262"/>
      <c r="G291" s="144"/>
      <c r="H291" s="111"/>
      <c r="I291" s="43"/>
      <c r="J291" s="54"/>
      <c r="K291" s="89"/>
      <c r="L291" s="90"/>
      <c r="M291" s="34"/>
      <c r="N291" s="5"/>
      <c r="O291" s="8"/>
      <c r="P291" s="268"/>
      <c r="Q291" s="9"/>
      <c r="R291" s="115"/>
      <c r="S291" s="115"/>
      <c r="T291" s="103"/>
      <c r="U291" s="100"/>
    </row>
    <row r="292" spans="1:21" x14ac:dyDescent="0.3">
      <c r="A292" s="267"/>
      <c r="B292" s="267"/>
      <c r="C292" s="267"/>
      <c r="D292" s="266"/>
      <c r="E292" s="263"/>
      <c r="F292" s="262"/>
      <c r="G292" s="144"/>
      <c r="H292" s="111"/>
      <c r="I292" s="43"/>
      <c r="J292" s="54"/>
      <c r="K292" s="89"/>
      <c r="L292" s="90"/>
      <c r="M292" s="34"/>
      <c r="N292" s="5"/>
      <c r="O292" s="8"/>
      <c r="P292" s="96"/>
      <c r="Q292" s="9"/>
      <c r="R292" s="115"/>
      <c r="S292" s="115"/>
      <c r="T292" s="103"/>
      <c r="U292" s="100"/>
    </row>
    <row r="293" spans="1:21" x14ac:dyDescent="0.3">
      <c r="A293" s="267"/>
      <c r="B293" s="267"/>
      <c r="C293" s="267"/>
      <c r="D293" s="266"/>
      <c r="E293" s="84"/>
      <c r="F293" s="51"/>
      <c r="G293" s="144"/>
      <c r="H293" s="111"/>
      <c r="I293" s="43"/>
      <c r="J293" s="54"/>
      <c r="K293" s="89"/>
      <c r="L293" s="90"/>
      <c r="M293" s="34"/>
      <c r="N293" s="5"/>
      <c r="O293" s="8"/>
      <c r="P293" s="23"/>
      <c r="Q293" s="261"/>
      <c r="R293" s="115"/>
      <c r="S293" s="115"/>
      <c r="T293" s="103"/>
      <c r="U293" s="100"/>
    </row>
    <row r="294" spans="1:21" x14ac:dyDescent="0.3">
      <c r="A294" s="267"/>
      <c r="B294" s="267"/>
      <c r="C294" s="267"/>
      <c r="D294" s="266"/>
      <c r="E294" s="84"/>
      <c r="F294" s="51"/>
      <c r="G294" s="144"/>
      <c r="H294" s="111"/>
      <c r="I294" s="43"/>
      <c r="J294" s="54"/>
      <c r="K294" s="89"/>
      <c r="L294" s="90"/>
      <c r="M294" s="34"/>
      <c r="N294" s="5"/>
      <c r="O294" s="8"/>
      <c r="P294" s="23"/>
      <c r="Q294" s="9"/>
      <c r="R294" s="115"/>
      <c r="S294" s="115"/>
      <c r="T294" s="103"/>
      <c r="U294" s="100"/>
    </row>
    <row r="295" spans="1:21" x14ac:dyDescent="0.3">
      <c r="A295" s="267"/>
      <c r="B295" s="267"/>
      <c r="C295" s="267"/>
      <c r="D295" s="266"/>
      <c r="E295" s="263"/>
      <c r="F295" s="262"/>
      <c r="G295" s="144"/>
      <c r="H295" s="111"/>
      <c r="I295" s="40"/>
      <c r="J295" s="54"/>
      <c r="K295" s="89"/>
      <c r="L295" s="90"/>
      <c r="M295" s="34"/>
      <c r="N295" s="5"/>
      <c r="O295" s="8"/>
      <c r="P295" s="23"/>
      <c r="Q295" s="9"/>
      <c r="R295" s="115"/>
      <c r="S295" s="115"/>
      <c r="T295" s="103"/>
      <c r="U295" s="100"/>
    </row>
    <row r="296" spans="1:21" x14ac:dyDescent="0.3">
      <c r="A296" s="267"/>
      <c r="B296" s="267"/>
      <c r="C296" s="267"/>
      <c r="D296" s="266"/>
      <c r="E296" s="84"/>
      <c r="F296" s="51"/>
      <c r="G296" s="144"/>
      <c r="H296" s="111"/>
      <c r="I296" s="43"/>
      <c r="J296" s="54"/>
      <c r="K296" s="271"/>
      <c r="L296" s="270"/>
      <c r="M296" s="269"/>
      <c r="N296" s="5"/>
      <c r="O296" s="8"/>
      <c r="P296" s="268"/>
      <c r="Q296" s="9"/>
      <c r="R296" s="115"/>
      <c r="S296" s="115"/>
      <c r="T296" s="103"/>
      <c r="U296" s="100"/>
    </row>
    <row r="297" spans="1:21" x14ac:dyDescent="0.3">
      <c r="A297" s="267"/>
      <c r="B297" s="267"/>
      <c r="C297" s="267"/>
      <c r="D297" s="266"/>
      <c r="E297" s="263"/>
      <c r="F297" s="262"/>
      <c r="G297" s="265"/>
      <c r="H297" s="262"/>
      <c r="I297" s="43"/>
      <c r="J297" s="54"/>
      <c r="K297" s="271"/>
      <c r="L297" s="270"/>
      <c r="M297" s="272"/>
      <c r="N297" s="5"/>
      <c r="O297" s="8"/>
      <c r="P297" s="268"/>
      <c r="Q297" s="9"/>
      <c r="R297" s="9"/>
      <c r="S297" s="9"/>
      <c r="U297" s="100"/>
    </row>
    <row r="298" spans="1:21" x14ac:dyDescent="0.3">
      <c r="A298" s="267"/>
      <c r="B298" s="267"/>
      <c r="C298" s="267"/>
      <c r="D298" s="266"/>
      <c r="E298" s="263"/>
      <c r="F298" s="262"/>
      <c r="G298" s="144"/>
      <c r="H298" s="111"/>
      <c r="I298" s="43"/>
      <c r="J298" s="54"/>
      <c r="K298" s="271"/>
      <c r="L298" s="270"/>
      <c r="M298" s="269"/>
      <c r="N298" s="5"/>
      <c r="O298" s="264"/>
      <c r="P298" s="268"/>
      <c r="Q298" s="9"/>
      <c r="R298" s="115"/>
      <c r="S298" s="115"/>
      <c r="T298" s="103"/>
      <c r="U298" s="100"/>
    </row>
    <row r="299" spans="1:21" x14ac:dyDescent="0.3">
      <c r="A299" s="267"/>
      <c r="B299" s="267"/>
      <c r="C299" s="267"/>
      <c r="D299" s="266"/>
      <c r="E299" s="263"/>
      <c r="F299" s="262"/>
      <c r="G299" s="144"/>
      <c r="H299" s="111"/>
      <c r="I299" s="43"/>
      <c r="J299" s="54"/>
      <c r="K299" s="271"/>
      <c r="L299" s="270"/>
      <c r="M299" s="269"/>
      <c r="N299" s="5"/>
      <c r="O299" s="8"/>
      <c r="P299" s="268"/>
      <c r="Q299" s="261"/>
      <c r="R299" s="115"/>
      <c r="S299" s="115"/>
      <c r="T299" s="103"/>
      <c r="U299" s="100"/>
    </row>
    <row r="300" spans="1:21" x14ac:dyDescent="0.3">
      <c r="A300" s="267"/>
      <c r="B300" s="267"/>
      <c r="C300" s="267"/>
      <c r="D300" s="266"/>
      <c r="E300" s="263"/>
      <c r="F300" s="262"/>
      <c r="G300" s="144"/>
      <c r="H300" s="111"/>
      <c r="I300" s="43"/>
      <c r="J300" s="54"/>
      <c r="K300" s="271"/>
      <c r="L300" s="270"/>
      <c r="M300" s="272"/>
      <c r="N300" s="5"/>
      <c r="O300" s="264"/>
      <c r="P300" s="23"/>
      <c r="Q300" s="9"/>
      <c r="R300" s="115"/>
      <c r="S300" s="115"/>
      <c r="T300" s="103"/>
      <c r="U300" s="100"/>
    </row>
    <row r="301" spans="1:21" x14ac:dyDescent="0.3">
      <c r="A301" s="267"/>
      <c r="B301" s="267"/>
      <c r="C301" s="267"/>
      <c r="D301" s="266"/>
      <c r="E301" s="263"/>
      <c r="F301" s="262"/>
      <c r="G301" s="144"/>
      <c r="H301" s="111"/>
      <c r="I301" s="43"/>
      <c r="J301" s="54"/>
      <c r="K301" s="271"/>
      <c r="L301" s="270"/>
      <c r="M301" s="269"/>
      <c r="N301" s="5"/>
      <c r="O301" s="8"/>
      <c r="P301" s="268"/>
      <c r="Q301" s="261"/>
      <c r="R301" s="115"/>
      <c r="S301" s="115"/>
      <c r="T301" s="103"/>
      <c r="U301" s="100"/>
    </row>
    <row r="302" spans="1:21" x14ac:dyDescent="0.3">
      <c r="A302" s="267"/>
      <c r="B302" s="267"/>
      <c r="C302" s="267"/>
      <c r="D302" s="266"/>
      <c r="E302" s="263"/>
      <c r="F302" s="262"/>
      <c r="G302" s="144"/>
      <c r="H302" s="111"/>
      <c r="I302" s="43"/>
      <c r="J302" s="54"/>
      <c r="K302" s="271"/>
      <c r="L302" s="270"/>
      <c r="M302" s="269"/>
      <c r="N302" s="5"/>
      <c r="O302" s="8"/>
      <c r="P302" s="23"/>
      <c r="Q302" s="9"/>
      <c r="R302" s="115"/>
      <c r="S302" s="115"/>
      <c r="T302" s="103"/>
      <c r="U302" s="100"/>
    </row>
    <row r="303" spans="1:21" x14ac:dyDescent="0.3">
      <c r="A303" s="267"/>
      <c r="B303" s="267"/>
      <c r="C303" s="267"/>
      <c r="D303" s="266"/>
      <c r="E303" s="263"/>
      <c r="F303" s="262"/>
      <c r="G303" s="143"/>
      <c r="H303" s="51"/>
      <c r="I303" s="43"/>
      <c r="J303" s="55"/>
      <c r="K303" s="271"/>
      <c r="L303" s="270"/>
      <c r="M303" s="269"/>
      <c r="N303" s="5"/>
      <c r="O303" s="8"/>
      <c r="P303" s="268"/>
      <c r="Q303" s="9"/>
      <c r="R303" s="115"/>
      <c r="S303" s="115"/>
      <c r="T303" s="103"/>
      <c r="U303" s="100"/>
    </row>
    <row r="304" spans="1:21" x14ac:dyDescent="0.3">
      <c r="A304" s="267"/>
      <c r="B304" s="267"/>
      <c r="C304" s="267"/>
      <c r="D304" s="266"/>
      <c r="E304" s="263"/>
      <c r="F304" s="262"/>
      <c r="G304" s="144"/>
      <c r="H304" s="111"/>
      <c r="I304" s="43"/>
      <c r="J304" s="54"/>
      <c r="K304" s="271"/>
      <c r="L304" s="270"/>
      <c r="M304" s="269"/>
      <c r="N304" s="5"/>
      <c r="O304" s="8"/>
      <c r="P304" s="268"/>
      <c r="Q304" s="9"/>
      <c r="R304" s="115"/>
      <c r="S304" s="115"/>
      <c r="T304" s="103"/>
      <c r="U304" s="100"/>
    </row>
    <row r="305" spans="1:21" x14ac:dyDescent="0.3">
      <c r="A305" s="267"/>
      <c r="B305" s="267"/>
      <c r="C305" s="267"/>
      <c r="D305" s="266"/>
      <c r="E305" s="263"/>
      <c r="F305" s="262"/>
      <c r="G305" s="144"/>
      <c r="H305" s="111"/>
      <c r="I305" s="43"/>
      <c r="J305" s="54"/>
      <c r="K305" s="271"/>
      <c r="L305" s="270"/>
      <c r="M305" s="269"/>
      <c r="N305" s="5"/>
      <c r="O305" s="8"/>
      <c r="P305" s="96"/>
      <c r="Q305" s="9"/>
      <c r="R305" s="115"/>
      <c r="S305" s="115"/>
      <c r="T305" s="103"/>
      <c r="U305" s="100"/>
    </row>
    <row r="306" spans="1:21" x14ac:dyDescent="0.3">
      <c r="A306" s="267"/>
      <c r="B306" s="267"/>
      <c r="C306" s="267"/>
      <c r="D306" s="266"/>
      <c r="E306" s="263"/>
      <c r="F306" s="262"/>
      <c r="G306" s="144"/>
      <c r="H306" s="111"/>
      <c r="I306" s="43"/>
      <c r="J306" s="54"/>
      <c r="K306" s="271"/>
      <c r="L306" s="270"/>
      <c r="M306" s="269"/>
      <c r="N306" s="5"/>
      <c r="O306" s="8"/>
      <c r="P306" s="23"/>
      <c r="Q306" s="9"/>
      <c r="R306" s="115"/>
      <c r="S306" s="115"/>
      <c r="T306" s="103"/>
      <c r="U306" s="100"/>
    </row>
    <row r="307" spans="1:21" x14ac:dyDescent="0.3">
      <c r="A307" s="267"/>
      <c r="B307" s="267"/>
      <c r="C307" s="267"/>
      <c r="D307" s="266"/>
      <c r="E307" s="263"/>
      <c r="F307" s="262"/>
      <c r="G307" s="144"/>
      <c r="H307" s="111"/>
      <c r="I307" s="43"/>
      <c r="J307" s="54"/>
      <c r="K307" s="271"/>
      <c r="L307" s="270"/>
      <c r="M307" s="269"/>
      <c r="N307" s="5"/>
      <c r="O307" s="8"/>
      <c r="P307" s="23"/>
      <c r="Q307" s="9"/>
      <c r="R307" s="115"/>
      <c r="S307" s="115"/>
      <c r="T307" s="103"/>
      <c r="U307" s="100"/>
    </row>
    <row r="308" spans="1:21" x14ac:dyDescent="0.3">
      <c r="A308" s="267"/>
      <c r="B308" s="267"/>
      <c r="C308" s="267"/>
      <c r="D308" s="266"/>
      <c r="E308" s="263"/>
      <c r="F308" s="262"/>
      <c r="G308" s="143"/>
      <c r="H308" s="51"/>
      <c r="I308" s="43"/>
      <c r="J308" s="55"/>
      <c r="K308" s="274"/>
      <c r="L308" s="273"/>
      <c r="M308" s="272"/>
      <c r="N308" s="5"/>
      <c r="O308" s="8"/>
      <c r="P308" s="96"/>
      <c r="Q308" s="9"/>
      <c r="R308" s="115"/>
      <c r="S308" s="115"/>
      <c r="T308" s="103"/>
      <c r="U308" s="100"/>
    </row>
    <row r="309" spans="1:21" x14ac:dyDescent="0.3">
      <c r="A309" s="267"/>
      <c r="B309" s="267"/>
      <c r="C309" s="267"/>
      <c r="D309" s="266"/>
      <c r="E309" s="84"/>
      <c r="F309" s="51"/>
      <c r="G309" s="265"/>
      <c r="H309" s="262"/>
      <c r="I309" s="43"/>
      <c r="J309" s="54"/>
      <c r="K309" s="271"/>
      <c r="L309" s="270"/>
      <c r="M309" s="272"/>
      <c r="N309" s="5"/>
      <c r="O309" s="8"/>
      <c r="P309" s="23"/>
      <c r="Q309" s="9"/>
      <c r="R309" s="115"/>
      <c r="S309" s="115"/>
      <c r="T309" s="103"/>
      <c r="U309" s="100"/>
    </row>
    <row r="310" spans="1:21" x14ac:dyDescent="0.3">
      <c r="A310" s="267"/>
      <c r="B310" s="267"/>
      <c r="C310" s="267"/>
      <c r="D310" s="266"/>
      <c r="E310" s="263"/>
      <c r="F310" s="262"/>
      <c r="G310" s="265"/>
      <c r="H310" s="262"/>
      <c r="I310" s="43"/>
      <c r="J310" s="54"/>
      <c r="K310" s="271"/>
      <c r="L310" s="270"/>
      <c r="M310" s="269"/>
      <c r="N310" s="5"/>
      <c r="O310" s="8"/>
      <c r="P310" s="96"/>
      <c r="Q310" s="261"/>
      <c r="R310" s="115"/>
      <c r="S310" s="115"/>
      <c r="T310" s="103"/>
      <c r="U310" s="100"/>
    </row>
    <row r="311" spans="1:21" x14ac:dyDescent="0.3">
      <c r="A311" s="267"/>
      <c r="B311" s="267"/>
      <c r="C311" s="267"/>
      <c r="D311" s="266"/>
      <c r="E311" s="263"/>
      <c r="F311" s="262"/>
      <c r="G311" s="144"/>
      <c r="H311" s="111"/>
      <c r="I311" s="43"/>
      <c r="J311" s="54"/>
      <c r="K311" s="271"/>
      <c r="L311" s="270"/>
      <c r="M311" s="269"/>
      <c r="N311" s="5"/>
      <c r="O311" s="8"/>
      <c r="P311" s="268"/>
      <c r="Q311" s="9"/>
      <c r="R311" s="115"/>
      <c r="S311" s="115"/>
      <c r="T311" s="103"/>
      <c r="U311" s="100"/>
    </row>
    <row r="312" spans="1:21" x14ac:dyDescent="0.3">
      <c r="A312" s="267"/>
      <c r="B312" s="267"/>
      <c r="C312" s="267"/>
      <c r="D312" s="266"/>
      <c r="E312" s="263"/>
      <c r="F312" s="262"/>
      <c r="G312" s="144"/>
      <c r="H312" s="111"/>
      <c r="I312" s="43"/>
      <c r="J312" s="54"/>
      <c r="K312" s="271"/>
      <c r="L312" s="270"/>
      <c r="M312" s="269"/>
      <c r="N312" s="5"/>
      <c r="O312" s="8"/>
      <c r="P312" s="268"/>
      <c r="Q312" s="9"/>
      <c r="R312" s="115"/>
      <c r="S312" s="115"/>
      <c r="T312" s="103"/>
      <c r="U312" s="100"/>
    </row>
    <row r="313" spans="1:21" x14ac:dyDescent="0.3">
      <c r="A313" s="267"/>
      <c r="B313" s="267"/>
      <c r="C313" s="267"/>
      <c r="D313" s="266"/>
      <c r="E313" s="263"/>
      <c r="F313" s="262"/>
      <c r="G313" s="144"/>
      <c r="H313" s="111"/>
      <c r="I313" s="43"/>
      <c r="J313" s="54"/>
      <c r="K313" s="271"/>
      <c r="L313" s="270"/>
      <c r="M313" s="269"/>
      <c r="N313" s="5"/>
      <c r="O313" s="264"/>
      <c r="P313" s="268"/>
      <c r="Q313" s="9"/>
      <c r="R313" s="115"/>
      <c r="S313" s="115"/>
      <c r="T313" s="103"/>
      <c r="U313" s="100"/>
    </row>
    <row r="314" spans="1:21" x14ac:dyDescent="0.3">
      <c r="A314" s="267"/>
      <c r="B314" s="267"/>
      <c r="C314" s="267"/>
      <c r="D314" s="266"/>
      <c r="E314" s="263"/>
      <c r="F314" s="262"/>
      <c r="G314" s="143"/>
      <c r="H314" s="51"/>
      <c r="I314" s="43"/>
      <c r="J314" s="54"/>
      <c r="K314" s="274"/>
      <c r="L314" s="273"/>
      <c r="M314" s="272"/>
      <c r="N314" s="5"/>
      <c r="O314" s="264"/>
      <c r="P314" s="268"/>
      <c r="Q314" s="9"/>
      <c r="R314" s="115"/>
      <c r="S314" s="115"/>
      <c r="T314" s="103"/>
      <c r="U314" s="100"/>
    </row>
    <row r="315" spans="1:21" x14ac:dyDescent="0.3">
      <c r="A315" s="267"/>
      <c r="B315" s="267"/>
      <c r="C315" s="267"/>
      <c r="D315" s="266"/>
      <c r="E315" s="263"/>
      <c r="F315" s="262"/>
      <c r="G315" s="144"/>
      <c r="H315" s="111"/>
      <c r="I315" s="43"/>
      <c r="J315" s="54"/>
      <c r="K315" s="274"/>
      <c r="L315" s="273"/>
      <c r="M315" s="272"/>
      <c r="N315" s="5"/>
      <c r="O315" s="8"/>
      <c r="P315" s="268"/>
      <c r="Q315" s="9"/>
      <c r="R315" s="115"/>
      <c r="S315" s="115"/>
      <c r="T315" s="103"/>
      <c r="U315" s="100"/>
    </row>
    <row r="316" spans="1:21" x14ac:dyDescent="0.3">
      <c r="A316" s="267"/>
      <c r="B316" s="267"/>
      <c r="C316" s="267"/>
      <c r="D316" s="266"/>
      <c r="G316" s="144"/>
      <c r="H316" s="111"/>
      <c r="I316" s="43"/>
      <c r="J316" s="54"/>
      <c r="K316" s="271"/>
      <c r="L316" s="270"/>
      <c r="M316" s="269"/>
      <c r="N316" s="5"/>
      <c r="O316" s="8"/>
      <c r="P316" s="268"/>
      <c r="Q316" s="9"/>
      <c r="R316" s="115"/>
      <c r="S316" s="115"/>
      <c r="T316" s="103"/>
      <c r="U316" s="100"/>
    </row>
    <row r="317" spans="1:21" x14ac:dyDescent="0.3">
      <c r="A317" s="267"/>
      <c r="B317" s="267"/>
      <c r="C317" s="267"/>
      <c r="D317" s="266"/>
      <c r="E317" s="263"/>
      <c r="F317" s="262"/>
      <c r="G317" s="144"/>
      <c r="H317" s="111"/>
      <c r="I317" s="43"/>
      <c r="J317" s="54"/>
      <c r="K317" s="271"/>
      <c r="L317" s="270"/>
      <c r="M317" s="269"/>
      <c r="N317" s="5"/>
      <c r="O317" s="8"/>
      <c r="P317" s="268"/>
      <c r="Q317" s="9"/>
      <c r="R317" s="115"/>
      <c r="S317" s="115"/>
      <c r="T317" s="103"/>
      <c r="U317" s="100"/>
    </row>
    <row r="318" spans="1:21" x14ac:dyDescent="0.3">
      <c r="A318" s="267"/>
      <c r="B318" s="267"/>
      <c r="C318" s="267"/>
      <c r="D318" s="266"/>
      <c r="E318" s="263"/>
      <c r="F318" s="262"/>
      <c r="G318" s="144"/>
      <c r="H318" s="111"/>
      <c r="I318" s="43"/>
      <c r="J318" s="54"/>
      <c r="K318" s="271"/>
      <c r="L318" s="270"/>
      <c r="M318" s="269"/>
      <c r="N318" s="5"/>
      <c r="O318" s="8"/>
      <c r="P318" s="268"/>
      <c r="Q318" s="9"/>
      <c r="R318" s="115"/>
      <c r="S318" s="115"/>
      <c r="T318" s="103"/>
      <c r="U318" s="100"/>
    </row>
    <row r="319" spans="1:21" x14ac:dyDescent="0.3">
      <c r="A319" s="267"/>
      <c r="B319" s="267"/>
      <c r="C319" s="267"/>
      <c r="D319" s="266"/>
      <c r="E319" s="263"/>
      <c r="F319" s="262"/>
      <c r="G319" s="144"/>
      <c r="H319" s="111"/>
      <c r="I319" s="43"/>
      <c r="J319" s="54"/>
      <c r="K319" s="92"/>
      <c r="M319" s="35"/>
      <c r="N319" s="5"/>
      <c r="O319" s="8"/>
      <c r="P319" s="268"/>
      <c r="Q319" s="9"/>
      <c r="R319" s="115"/>
      <c r="S319" s="115"/>
      <c r="T319" s="103"/>
      <c r="U319" s="100"/>
    </row>
    <row r="320" spans="1:21" x14ac:dyDescent="0.3">
      <c r="A320" s="267"/>
      <c r="B320" s="267"/>
      <c r="C320" s="267"/>
      <c r="D320" s="266"/>
      <c r="E320" s="263"/>
      <c r="F320" s="262"/>
      <c r="G320" s="144"/>
      <c r="H320" s="111"/>
      <c r="I320" s="40"/>
      <c r="J320" s="54"/>
      <c r="K320" s="92"/>
      <c r="M320" s="35"/>
      <c r="N320" s="5"/>
      <c r="O320" s="8"/>
      <c r="P320" s="96"/>
      <c r="Q320" s="9"/>
      <c r="R320" s="115"/>
      <c r="S320" s="115"/>
      <c r="T320" s="103"/>
      <c r="U320" s="100"/>
    </row>
    <row r="321" spans="1:21" x14ac:dyDescent="0.3">
      <c r="A321" s="2"/>
      <c r="B321" s="2"/>
      <c r="C321" s="2"/>
      <c r="D321" s="75"/>
      <c r="E321" s="84"/>
      <c r="F321" s="51"/>
      <c r="G321" s="265"/>
      <c r="H321" s="262"/>
      <c r="I321" s="40"/>
      <c r="J321" s="54"/>
      <c r="K321" s="92"/>
      <c r="M321" s="35"/>
      <c r="N321" s="5"/>
      <c r="O321" s="264"/>
      <c r="P321" s="96"/>
      <c r="Q321" s="9"/>
      <c r="R321" s="115"/>
      <c r="S321" s="115"/>
      <c r="T321" s="103"/>
      <c r="U321" s="100"/>
    </row>
    <row r="322" spans="1:21" x14ac:dyDescent="0.3">
      <c r="A322" s="2"/>
      <c r="B322" s="2"/>
      <c r="C322" s="2"/>
      <c r="D322" s="75"/>
      <c r="E322" s="263"/>
      <c r="F322" s="262"/>
      <c r="G322" s="144"/>
      <c r="H322" s="111"/>
      <c r="I322" s="40"/>
      <c r="J322" s="54"/>
      <c r="K322" s="92"/>
      <c r="M322" s="35"/>
      <c r="N322" s="5"/>
      <c r="O322" s="8"/>
      <c r="P322" s="23"/>
      <c r="Q322" s="9"/>
      <c r="R322" s="9"/>
      <c r="S322" s="9"/>
      <c r="T322" s="37"/>
      <c r="U322" s="100"/>
    </row>
    <row r="323" spans="1:21" x14ac:dyDescent="0.3">
      <c r="A323" s="2"/>
      <c r="B323" s="2"/>
      <c r="C323" s="2"/>
      <c r="D323" s="75"/>
      <c r="E323" s="84"/>
      <c r="F323" s="51"/>
      <c r="G323" s="144"/>
      <c r="H323" s="111"/>
      <c r="I323" s="40"/>
      <c r="J323" s="54"/>
      <c r="K323" s="89"/>
      <c r="L323" s="90"/>
      <c r="M323" s="34"/>
      <c r="N323" s="5"/>
      <c r="O323" s="8"/>
      <c r="P323" s="23"/>
      <c r="Q323" s="9"/>
      <c r="R323" s="261"/>
      <c r="S323" s="9"/>
      <c r="T323" s="37"/>
      <c r="U323" s="100"/>
    </row>
    <row r="324" spans="1:21" x14ac:dyDescent="0.3">
      <c r="A324" s="2"/>
      <c r="B324" s="2"/>
      <c r="C324" s="2"/>
      <c r="D324" s="75"/>
      <c r="E324" s="84"/>
      <c r="F324" s="51"/>
      <c r="G324" s="144"/>
      <c r="H324" s="111"/>
      <c r="I324" s="40"/>
      <c r="J324" s="54"/>
      <c r="K324" s="92"/>
      <c r="M324" s="35"/>
      <c r="N324" s="5"/>
      <c r="O324" s="8"/>
      <c r="P324" s="96"/>
      <c r="Q324" s="9"/>
      <c r="R324" s="9"/>
      <c r="S324" s="9"/>
      <c r="T324" s="37"/>
      <c r="U324" s="100"/>
    </row>
    <row r="325" spans="1:21" x14ac:dyDescent="0.3">
      <c r="A325" s="2"/>
      <c r="B325" s="2"/>
      <c r="C325" s="2"/>
      <c r="D325" s="75"/>
      <c r="E325" s="84"/>
      <c r="F325" s="51"/>
      <c r="Q325" s="9"/>
      <c r="R325" s="9"/>
      <c r="S325" s="9"/>
      <c r="U325" s="100"/>
    </row>
    <row r="326" spans="1:21" x14ac:dyDescent="0.3">
      <c r="Q326" s="9"/>
      <c r="R326" s="9"/>
      <c r="S326" s="9"/>
      <c r="U326" s="100"/>
    </row>
  </sheetData>
  <mergeCells count="8">
    <mergeCell ref="A1:D1"/>
    <mergeCell ref="E1:H1"/>
    <mergeCell ref="Q18:S18"/>
    <mergeCell ref="Q51:S51"/>
    <mergeCell ref="Q1:S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E95"/>
  <sheetViews>
    <sheetView workbookViewId="0">
      <selection activeCell="I27" sqref="I27"/>
    </sheetView>
  </sheetViews>
  <sheetFormatPr defaultRowHeight="14.4" x14ac:dyDescent="0.3"/>
  <cols>
    <col min="1" max="1" width="10.6640625" style="162" customWidth="1"/>
    <col min="2" max="2" width="8.44140625" style="162" customWidth="1"/>
    <col min="3" max="3" width="21.5546875" style="162" customWidth="1"/>
    <col min="4" max="4" width="13.5546875" style="162" customWidth="1"/>
    <col min="5" max="5" width="8.88671875" style="162"/>
    <col min="6" max="6" width="8.88671875" style="161"/>
    <col min="7" max="8" width="8.88671875" style="162"/>
    <col min="9" max="9" width="24.44140625" style="161" customWidth="1"/>
    <col min="10" max="10" width="9.109375" style="161" customWidth="1"/>
    <col min="11" max="16384" width="8.88671875" style="161"/>
  </cols>
  <sheetData>
    <row r="1" spans="1:31" ht="18" x14ac:dyDescent="0.35">
      <c r="A1" s="62"/>
      <c r="B1" s="62"/>
      <c r="C1" s="62"/>
      <c r="D1" s="36" t="s">
        <v>53</v>
      </c>
      <c r="E1" s="62"/>
      <c r="G1" s="26"/>
      <c r="H1" s="26"/>
      <c r="I1" s="27"/>
      <c r="J1" s="26"/>
    </row>
    <row r="2" spans="1:31" x14ac:dyDescent="0.3">
      <c r="A2" s="70" t="s">
        <v>19</v>
      </c>
      <c r="B2" s="70"/>
      <c r="C2" s="72"/>
      <c r="D2" s="72"/>
      <c r="E2" s="72"/>
      <c r="F2" s="12"/>
      <c r="G2" s="16" t="s">
        <v>20</v>
      </c>
      <c r="H2" s="11"/>
      <c r="I2" s="24"/>
      <c r="J2" s="25"/>
    </row>
    <row r="3" spans="1:31" x14ac:dyDescent="0.3">
      <c r="A3" s="71" t="s">
        <v>21</v>
      </c>
      <c r="B3" s="71" t="s">
        <v>0</v>
      </c>
      <c r="C3" s="71" t="s">
        <v>22</v>
      </c>
      <c r="D3" s="64" t="s">
        <v>23</v>
      </c>
      <c r="E3" s="67" t="s">
        <v>24</v>
      </c>
      <c r="G3" s="71" t="s">
        <v>21</v>
      </c>
      <c r="H3" s="71" t="s">
        <v>0</v>
      </c>
      <c r="I3" s="69" t="s">
        <v>25</v>
      </c>
      <c r="J3" s="64" t="s">
        <v>24</v>
      </c>
    </row>
    <row r="4" spans="1:31" x14ac:dyDescent="0.3">
      <c r="A4" s="131">
        <v>9311</v>
      </c>
      <c r="B4" s="131" t="s">
        <v>18</v>
      </c>
      <c r="C4" s="60" t="s">
        <v>77</v>
      </c>
      <c r="D4" s="13">
        <v>39604</v>
      </c>
      <c r="E4" s="132">
        <v>1.6242780783599999</v>
      </c>
      <c r="F4" s="68"/>
      <c r="G4" s="131">
        <v>11957</v>
      </c>
      <c r="H4" s="131" t="s">
        <v>2</v>
      </c>
      <c r="I4" s="60" t="s">
        <v>74</v>
      </c>
      <c r="J4" s="14">
        <v>3</v>
      </c>
      <c r="K4" s="74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3">
      <c r="A5" s="131">
        <v>9314</v>
      </c>
      <c r="B5" s="131" t="s">
        <v>18</v>
      </c>
      <c r="C5" s="60" t="s">
        <v>71</v>
      </c>
      <c r="D5" s="13">
        <v>29495</v>
      </c>
      <c r="E5" s="132">
        <v>1.30976821945</v>
      </c>
      <c r="F5" s="68"/>
      <c r="G5" s="76"/>
      <c r="H5" s="76"/>
      <c r="I5" s="63"/>
      <c r="J5" s="77"/>
      <c r="K5" s="74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3">
      <c r="A6" s="131">
        <v>10476</v>
      </c>
      <c r="B6" s="131" t="s">
        <v>18</v>
      </c>
      <c r="C6" s="60" t="s">
        <v>78</v>
      </c>
      <c r="D6" s="13">
        <v>43035</v>
      </c>
      <c r="E6" s="132">
        <v>1.8583022827</v>
      </c>
      <c r="F6" s="68"/>
      <c r="G6" s="76"/>
      <c r="H6" s="76"/>
      <c r="I6" s="63"/>
      <c r="J6" s="77"/>
      <c r="K6" s="7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3">
      <c r="A7" s="131">
        <v>10477</v>
      </c>
      <c r="B7" s="131" t="s">
        <v>18</v>
      </c>
      <c r="C7" s="60" t="s">
        <v>79</v>
      </c>
      <c r="D7" s="13">
        <v>37886</v>
      </c>
      <c r="E7" s="132">
        <v>2.4846324115099998</v>
      </c>
      <c r="F7" s="68"/>
      <c r="G7" s="76"/>
      <c r="H7" s="76"/>
      <c r="I7" s="63"/>
      <c r="J7" s="77"/>
      <c r="K7" s="74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x14ac:dyDescent="0.3">
      <c r="A8" s="131">
        <v>10478</v>
      </c>
      <c r="B8" s="131" t="s">
        <v>18</v>
      </c>
      <c r="C8" s="60" t="s">
        <v>78</v>
      </c>
      <c r="D8" s="13">
        <v>43035</v>
      </c>
      <c r="E8" s="132">
        <v>4.1257922353599996</v>
      </c>
      <c r="F8" s="68"/>
      <c r="G8" s="76"/>
      <c r="H8" s="76"/>
      <c r="I8" s="63"/>
      <c r="J8" s="77"/>
      <c r="K8" s="74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x14ac:dyDescent="0.3">
      <c r="A9" s="131">
        <v>10481</v>
      </c>
      <c r="B9" s="131" t="s">
        <v>18</v>
      </c>
      <c r="C9" s="60" t="s">
        <v>58</v>
      </c>
      <c r="D9" s="13">
        <v>31352</v>
      </c>
      <c r="E9" s="59">
        <v>4.1020522189999999</v>
      </c>
      <c r="F9" s="68"/>
      <c r="G9" s="76"/>
      <c r="H9" s="76"/>
      <c r="I9" s="63"/>
      <c r="J9" s="77"/>
      <c r="K9" s="74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3">
      <c r="A10" s="131">
        <v>10481</v>
      </c>
      <c r="B10" s="131" t="s">
        <v>18</v>
      </c>
      <c r="C10" s="60" t="s">
        <v>56</v>
      </c>
      <c r="D10" s="13">
        <v>31260</v>
      </c>
      <c r="E10" s="59">
        <v>7.3696893715499998</v>
      </c>
      <c r="F10" s="68"/>
      <c r="G10" s="76"/>
      <c r="H10" s="76"/>
      <c r="I10" s="63"/>
      <c r="J10" s="77"/>
      <c r="K10" s="74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3">
      <c r="A11" s="131">
        <v>10481</v>
      </c>
      <c r="B11" s="131" t="s">
        <v>18</v>
      </c>
      <c r="C11" s="60" t="s">
        <v>80</v>
      </c>
      <c r="D11" s="13">
        <v>29738</v>
      </c>
      <c r="E11" s="59">
        <v>1.11817963255</v>
      </c>
      <c r="F11" s="68"/>
      <c r="G11" s="18"/>
      <c r="H11" s="18"/>
      <c r="I11" s="19"/>
      <c r="J11" s="19"/>
      <c r="K11" s="74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3">
      <c r="A12" s="131">
        <v>10481</v>
      </c>
      <c r="B12" s="131" t="s">
        <v>18</v>
      </c>
      <c r="C12" s="60" t="s">
        <v>57</v>
      </c>
      <c r="D12" s="13">
        <v>28277</v>
      </c>
      <c r="E12" s="59">
        <v>0.168792426021</v>
      </c>
      <c r="F12" s="68"/>
      <c r="G12" s="76"/>
      <c r="H12" s="76"/>
      <c r="I12" s="63"/>
      <c r="J12" s="77"/>
      <c r="K12" s="7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3">
      <c r="A13" s="131">
        <v>10481</v>
      </c>
      <c r="B13" s="131" t="s">
        <v>18</v>
      </c>
      <c r="C13" s="60" t="s">
        <v>81</v>
      </c>
      <c r="D13" s="13">
        <v>28887</v>
      </c>
      <c r="E13" s="59">
        <v>3.6310593142799998</v>
      </c>
      <c r="F13" s="68"/>
      <c r="G13" s="76"/>
      <c r="H13" s="76"/>
      <c r="I13" s="63"/>
      <c r="J13" s="77"/>
      <c r="K13" s="74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3">
      <c r="A14" s="131"/>
      <c r="B14" s="131"/>
      <c r="C14" s="60"/>
      <c r="D14" s="13"/>
      <c r="E14" s="132">
        <f>SUM(E9:E13)</f>
        <v>16.389772963401001</v>
      </c>
      <c r="F14" s="68"/>
      <c r="G14" s="76"/>
      <c r="H14" s="76"/>
      <c r="I14" s="63"/>
      <c r="J14" s="77"/>
      <c r="K14" s="74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3">
      <c r="A15" s="131">
        <v>11014</v>
      </c>
      <c r="B15" s="131" t="s">
        <v>18</v>
      </c>
      <c r="C15" s="60" t="s">
        <v>82</v>
      </c>
      <c r="D15" s="13">
        <v>42979</v>
      </c>
      <c r="E15" s="59">
        <v>1.1050147128500001</v>
      </c>
      <c r="F15" s="68"/>
      <c r="G15" s="76"/>
      <c r="H15" s="76"/>
      <c r="I15" s="63"/>
      <c r="J15" s="77"/>
      <c r="K15" s="74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3">
      <c r="A16" s="131">
        <v>11014</v>
      </c>
      <c r="B16" s="131" t="s">
        <v>18</v>
      </c>
      <c r="C16" s="60" t="s">
        <v>83</v>
      </c>
      <c r="D16" s="13">
        <v>30225</v>
      </c>
      <c r="E16" s="59">
        <v>0.72757090893499998</v>
      </c>
      <c r="F16" s="68"/>
      <c r="G16" s="76"/>
      <c r="H16" s="18"/>
      <c r="I16" s="68"/>
      <c r="J16" s="77"/>
      <c r="K16" s="74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x14ac:dyDescent="0.3">
      <c r="A17" s="131"/>
      <c r="B17" s="131"/>
      <c r="C17" s="60"/>
      <c r="D17" s="13"/>
      <c r="E17" s="132">
        <f>SUM(E15:E16)</f>
        <v>1.8325856217850001</v>
      </c>
      <c r="F17" s="68"/>
      <c r="G17" s="76"/>
      <c r="H17" s="18"/>
      <c r="I17" s="68"/>
      <c r="J17" s="77"/>
      <c r="K17" s="74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3">
      <c r="A18" s="131">
        <v>11607</v>
      </c>
      <c r="B18" s="131" t="s">
        <v>2</v>
      </c>
      <c r="C18" s="60" t="s">
        <v>84</v>
      </c>
      <c r="D18" s="13">
        <v>33878</v>
      </c>
      <c r="E18" s="132">
        <v>7.2088764785399997</v>
      </c>
      <c r="F18" s="68"/>
      <c r="G18" s="76"/>
      <c r="H18" s="18"/>
      <c r="I18" s="68"/>
      <c r="J18" s="77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3">
      <c r="A19" s="131">
        <v>11611</v>
      </c>
      <c r="B19" s="131" t="s">
        <v>2</v>
      </c>
      <c r="C19" s="60" t="s">
        <v>60</v>
      </c>
      <c r="D19" s="13">
        <v>39198</v>
      </c>
      <c r="E19" s="132">
        <v>0.37429467322299997</v>
      </c>
      <c r="F19" s="68"/>
      <c r="G19" s="76"/>
      <c r="H19" s="18"/>
      <c r="I19" s="68"/>
      <c r="J19" s="77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3">
      <c r="A20" s="131">
        <v>11612</v>
      </c>
      <c r="B20" s="131" t="s">
        <v>2</v>
      </c>
      <c r="C20" s="60" t="s">
        <v>59</v>
      </c>
      <c r="D20" s="13">
        <v>42263</v>
      </c>
      <c r="E20" s="132">
        <v>1.5253580622</v>
      </c>
      <c r="F20" s="68"/>
      <c r="G20" s="76"/>
      <c r="H20" s="18"/>
      <c r="I20" s="68"/>
      <c r="J20" s="77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x14ac:dyDescent="0.3">
      <c r="A21" s="131">
        <v>11725</v>
      </c>
      <c r="B21" s="131" t="s">
        <v>2</v>
      </c>
      <c r="C21" s="60" t="s">
        <v>72</v>
      </c>
      <c r="D21" s="13">
        <v>34547</v>
      </c>
      <c r="E21" s="59">
        <v>0.19917883888400001</v>
      </c>
      <c r="F21" s="68"/>
      <c r="G21" s="76"/>
      <c r="H21" s="18"/>
      <c r="I21" s="76"/>
      <c r="J21" s="77"/>
      <c r="K21" s="74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3">
      <c r="A22" s="131">
        <v>11725</v>
      </c>
      <c r="B22" s="131" t="s">
        <v>2</v>
      </c>
      <c r="C22" s="60" t="s">
        <v>62</v>
      </c>
      <c r="D22" s="13">
        <v>31291</v>
      </c>
      <c r="E22" s="59">
        <v>10.3069593495</v>
      </c>
      <c r="F22" s="68"/>
      <c r="G22" s="76"/>
      <c r="H22" s="18"/>
      <c r="I22" s="76"/>
      <c r="J22" s="77"/>
      <c r="K22" s="74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3">
      <c r="A23" s="131"/>
      <c r="B23" s="131"/>
      <c r="C23" s="60"/>
      <c r="D23" s="13"/>
      <c r="E23" s="132">
        <f>SUM(E21:E22)</f>
        <v>10.506138188384</v>
      </c>
      <c r="F23" s="68"/>
      <c r="G23" s="76"/>
      <c r="H23" s="18"/>
      <c r="I23" s="76"/>
      <c r="J23" s="77"/>
      <c r="K23" s="74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3">
      <c r="A24" s="131">
        <v>11957</v>
      </c>
      <c r="B24" s="131" t="s">
        <v>2</v>
      </c>
      <c r="C24" s="60" t="s">
        <v>61</v>
      </c>
      <c r="D24" s="13">
        <v>39286</v>
      </c>
      <c r="E24" s="132">
        <v>0.51136610882199995</v>
      </c>
      <c r="F24" s="68"/>
      <c r="G24" s="76"/>
      <c r="H24" s="18"/>
      <c r="I24" s="129"/>
      <c r="J24" s="129"/>
      <c r="K24" s="130"/>
      <c r="L24" s="66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3">
      <c r="A25" s="131">
        <v>12783</v>
      </c>
      <c r="B25" s="131" t="s">
        <v>31</v>
      </c>
      <c r="C25" s="60" t="s">
        <v>73</v>
      </c>
      <c r="D25" s="13">
        <v>32448</v>
      </c>
      <c r="E25" s="132">
        <v>3.1119663849500001</v>
      </c>
      <c r="F25" s="68"/>
      <c r="G25" s="76"/>
      <c r="H25" s="18"/>
      <c r="I25" s="76"/>
      <c r="J25" s="76"/>
      <c r="K25" s="63"/>
      <c r="L25" s="77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3">
      <c r="A26" s="131">
        <v>12785</v>
      </c>
      <c r="B26" s="131" t="s">
        <v>31</v>
      </c>
      <c r="C26" s="60" t="s">
        <v>85</v>
      </c>
      <c r="D26" s="13">
        <v>32690</v>
      </c>
      <c r="E26" s="132">
        <v>8.5555977746699998</v>
      </c>
      <c r="F26" s="68"/>
      <c r="G26" s="76"/>
      <c r="H26" s="18"/>
      <c r="I26" s="76"/>
      <c r="J26" s="76"/>
      <c r="K26" s="63"/>
      <c r="L26" s="77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3">
      <c r="A27" s="131">
        <v>13673</v>
      </c>
      <c r="B27" s="131" t="s">
        <v>31</v>
      </c>
      <c r="C27" s="60" t="s">
        <v>86</v>
      </c>
      <c r="D27" s="13">
        <v>36100</v>
      </c>
      <c r="E27" s="14">
        <v>0.88061676362499997</v>
      </c>
      <c r="F27" s="68"/>
      <c r="G27" s="76"/>
      <c r="H27" s="18"/>
      <c r="I27" s="76"/>
      <c r="J27" s="76"/>
      <c r="K27" s="63"/>
      <c r="L27" s="77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3">
      <c r="A28" s="131">
        <v>13673</v>
      </c>
      <c r="B28" s="131" t="s">
        <v>31</v>
      </c>
      <c r="C28" s="60" t="s">
        <v>87</v>
      </c>
      <c r="D28" s="13">
        <v>36100</v>
      </c>
      <c r="E28" s="59">
        <v>0.49445728975499997</v>
      </c>
      <c r="F28" s="68"/>
      <c r="G28" s="76"/>
      <c r="H28" s="18"/>
      <c r="I28" s="76"/>
      <c r="J28" s="76"/>
      <c r="K28" s="63"/>
      <c r="L28" s="77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3">
      <c r="A29" s="131">
        <v>13673</v>
      </c>
      <c r="B29" s="131" t="s">
        <v>31</v>
      </c>
      <c r="C29" s="60" t="s">
        <v>88</v>
      </c>
      <c r="D29" s="13">
        <v>36130</v>
      </c>
      <c r="E29" s="59">
        <v>2.4860678547499999</v>
      </c>
      <c r="F29" s="68"/>
      <c r="G29" s="76"/>
      <c r="H29" s="18"/>
      <c r="I29" s="76"/>
      <c r="J29" s="76"/>
      <c r="K29" s="63"/>
      <c r="L29" s="77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x14ac:dyDescent="0.3">
      <c r="A30" s="131"/>
      <c r="B30" s="131"/>
      <c r="C30" s="60"/>
      <c r="D30" s="13"/>
      <c r="E30" s="132">
        <f>SUM(E27:E29)</f>
        <v>3.8611419081299996</v>
      </c>
      <c r="F30" s="68"/>
      <c r="G30" s="76"/>
      <c r="H30" s="18"/>
      <c r="I30" s="76"/>
      <c r="J30" s="76"/>
      <c r="K30" s="63"/>
      <c r="L30" s="77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3">
      <c r="A31" s="131">
        <v>13681</v>
      </c>
      <c r="B31" s="131" t="s">
        <v>31</v>
      </c>
      <c r="C31" s="60" t="s">
        <v>89</v>
      </c>
      <c r="D31" s="13">
        <v>37286</v>
      </c>
      <c r="E31" s="132">
        <v>0.94633248218599997</v>
      </c>
      <c r="F31" s="68"/>
      <c r="G31" s="76"/>
      <c r="H31" s="18"/>
      <c r="I31" s="76"/>
      <c r="J31" s="76"/>
      <c r="K31" s="63"/>
      <c r="L31" s="77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3">
      <c r="A32" s="131">
        <v>13682</v>
      </c>
      <c r="B32" s="131" t="s">
        <v>31</v>
      </c>
      <c r="C32" s="60" t="s">
        <v>90</v>
      </c>
      <c r="D32" s="13">
        <v>38355</v>
      </c>
      <c r="E32" s="132">
        <v>2.15934887455</v>
      </c>
      <c r="F32" s="68"/>
      <c r="G32" s="76"/>
      <c r="H32" s="18"/>
      <c r="I32" s="76"/>
      <c r="J32" s="76"/>
      <c r="K32" s="63"/>
      <c r="L32" s="77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x14ac:dyDescent="0.3">
      <c r="A33" s="131">
        <v>12463</v>
      </c>
      <c r="B33" s="131" t="s">
        <v>2</v>
      </c>
      <c r="C33" s="60" t="s">
        <v>91</v>
      </c>
      <c r="D33" s="13">
        <v>34304</v>
      </c>
      <c r="E33" s="59">
        <v>5.6668213670200002E-2</v>
      </c>
      <c r="F33" s="68"/>
      <c r="G33" s="76"/>
      <c r="H33" s="18"/>
      <c r="I33" s="76"/>
      <c r="J33" s="76"/>
      <c r="K33" s="63"/>
      <c r="L33" s="77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x14ac:dyDescent="0.3">
      <c r="A34" s="131">
        <v>12463</v>
      </c>
      <c r="B34" s="131" t="s">
        <v>2</v>
      </c>
      <c r="C34" s="60" t="s">
        <v>92</v>
      </c>
      <c r="D34" s="13">
        <v>34304</v>
      </c>
      <c r="E34" s="59">
        <v>0.39369437649400002</v>
      </c>
      <c r="F34" s="68"/>
      <c r="G34" s="76"/>
      <c r="H34" s="18"/>
      <c r="I34" s="76"/>
      <c r="J34" s="76"/>
      <c r="K34" s="63"/>
      <c r="L34" s="77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3">
      <c r="A35" s="131"/>
      <c r="B35" s="138"/>
      <c r="C35" s="160"/>
      <c r="D35" s="159"/>
      <c r="E35" s="132">
        <f>SUM(E33:E34)</f>
        <v>0.45036259016419999</v>
      </c>
      <c r="F35" s="68"/>
      <c r="G35" s="76"/>
      <c r="H35" s="18"/>
      <c r="I35" s="76"/>
      <c r="J35" s="76"/>
      <c r="K35" s="63"/>
      <c r="L35" s="77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x14ac:dyDescent="0.3">
      <c r="A36" s="137"/>
      <c r="B36" s="76"/>
      <c r="C36" s="63"/>
      <c r="D36" s="78"/>
      <c r="E36" s="77"/>
      <c r="F36" s="68"/>
      <c r="G36" s="76"/>
      <c r="H36" s="18"/>
      <c r="I36" s="76"/>
      <c r="J36" s="76"/>
      <c r="K36" s="63"/>
      <c r="L36" s="77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3">
      <c r="A37" s="137"/>
      <c r="B37" s="76"/>
      <c r="C37" s="63"/>
      <c r="D37" s="78"/>
      <c r="E37" s="77"/>
      <c r="F37" s="68"/>
      <c r="G37" s="76"/>
      <c r="H37" s="18"/>
      <c r="I37" s="76"/>
      <c r="J37" s="76"/>
      <c r="K37" s="63"/>
      <c r="L37" s="77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3">
      <c r="A38" s="137"/>
      <c r="B38" s="76"/>
      <c r="C38" s="63"/>
      <c r="D38" s="78"/>
      <c r="E38" s="77"/>
      <c r="F38" s="68"/>
      <c r="G38" s="76"/>
      <c r="H38" s="18"/>
      <c r="I38" s="76"/>
      <c r="J38" s="18"/>
      <c r="K38" s="68"/>
      <c r="L38" s="77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3">
      <c r="A39" s="137"/>
      <c r="B39" s="76"/>
      <c r="C39" s="63"/>
      <c r="D39" s="78"/>
      <c r="E39" s="77"/>
      <c r="F39" s="68"/>
      <c r="G39" s="68"/>
      <c r="H39" s="18"/>
      <c r="I39" s="68"/>
      <c r="J39" s="65"/>
      <c r="K39" s="74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x14ac:dyDescent="0.3">
      <c r="A40" s="137"/>
      <c r="B40" s="76"/>
      <c r="C40" s="63"/>
      <c r="D40" s="78"/>
      <c r="E40" s="77"/>
      <c r="F40" s="68"/>
      <c r="G40" s="68"/>
      <c r="H40" s="18"/>
      <c r="I40" s="68"/>
      <c r="J40" s="65"/>
      <c r="K40" s="74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x14ac:dyDescent="0.3">
      <c r="A41" s="137"/>
      <c r="B41" s="76"/>
      <c r="C41" s="63"/>
      <c r="D41" s="78"/>
      <c r="E41" s="77"/>
      <c r="F41" s="68"/>
      <c r="G41" s="68"/>
      <c r="H41" s="18"/>
      <c r="I41" s="68"/>
      <c r="J41" s="74"/>
      <c r="K41" s="74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3">
      <c r="A42" s="137"/>
      <c r="B42" s="76"/>
      <c r="C42" s="63"/>
      <c r="D42" s="78"/>
      <c r="E42" s="77"/>
      <c r="F42" s="68"/>
      <c r="G42" s="76"/>
      <c r="H42" s="18"/>
      <c r="I42" s="68"/>
      <c r="J42" s="77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3">
      <c r="A43" s="137"/>
      <c r="B43" s="76"/>
      <c r="C43" s="63"/>
      <c r="D43" s="78"/>
      <c r="E43" s="77"/>
      <c r="F43" s="68"/>
      <c r="G43" s="76"/>
      <c r="H43" s="18"/>
      <c r="I43" s="68"/>
      <c r="J43" s="77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x14ac:dyDescent="0.3">
      <c r="A44" s="137"/>
      <c r="B44" s="76"/>
      <c r="C44" s="63"/>
      <c r="D44" s="78"/>
      <c r="E44" s="77"/>
      <c r="F44" s="68"/>
      <c r="G44" s="76"/>
      <c r="H44" s="18"/>
      <c r="I44" s="68"/>
      <c r="J44" s="77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x14ac:dyDescent="0.3">
      <c r="A45" s="137"/>
      <c r="B45" s="76"/>
      <c r="C45" s="63"/>
      <c r="D45" s="78"/>
      <c r="E45" s="77"/>
      <c r="F45" s="68"/>
      <c r="G45" s="76"/>
      <c r="H45" s="18"/>
      <c r="I45" s="68"/>
      <c r="J45" s="77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3">
      <c r="A46" s="137"/>
      <c r="B46" s="76"/>
      <c r="C46" s="63"/>
      <c r="D46" s="78"/>
      <c r="E46" s="77"/>
      <c r="F46" s="68"/>
      <c r="G46" s="18"/>
      <c r="H46" s="18"/>
      <c r="I46" s="19"/>
      <c r="J46" s="77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3">
      <c r="A47" s="137"/>
      <c r="B47" s="76"/>
      <c r="C47" s="63"/>
      <c r="D47" s="78"/>
      <c r="E47" s="77"/>
      <c r="F47" s="68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3">
      <c r="A48" s="137"/>
      <c r="B48" s="76"/>
      <c r="C48" s="63"/>
      <c r="D48" s="78"/>
      <c r="E48" s="77"/>
      <c r="F48" s="68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x14ac:dyDescent="0.3">
      <c r="A49" s="137"/>
      <c r="B49" s="76"/>
      <c r="C49" s="63"/>
      <c r="D49" s="78"/>
      <c r="E49" s="77"/>
      <c r="F49" s="68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3">
      <c r="A50" s="137"/>
      <c r="B50" s="76"/>
      <c r="C50" s="63"/>
      <c r="D50" s="78"/>
      <c r="E50" s="77"/>
      <c r="F50" s="68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x14ac:dyDescent="0.3">
      <c r="A51" s="137"/>
      <c r="B51" s="76"/>
      <c r="C51" s="63"/>
      <c r="D51" s="78"/>
      <c r="E51" s="77"/>
      <c r="F51" s="68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3">
      <c r="A52" s="137"/>
      <c r="B52" s="76"/>
      <c r="C52" s="63"/>
      <c r="D52" s="78"/>
      <c r="E52" s="77"/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3">
      <c r="A53" s="137"/>
      <c r="B53" s="76"/>
      <c r="C53" s="63"/>
      <c r="D53" s="78"/>
      <c r="E53" s="77"/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3">
      <c r="A54" s="137"/>
      <c r="B54" s="76"/>
      <c r="C54" s="63"/>
      <c r="D54" s="78"/>
      <c r="E54" s="77"/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x14ac:dyDescent="0.3">
      <c r="A55" s="137"/>
      <c r="B55" s="76"/>
      <c r="C55" s="63"/>
      <c r="D55" s="78"/>
      <c r="E55" s="77"/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3">
      <c r="A56" s="137"/>
      <c r="B56" s="76"/>
      <c r="C56" s="63"/>
      <c r="D56" s="78"/>
      <c r="E56" s="77"/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3">
      <c r="A57" s="137"/>
      <c r="B57" s="76"/>
      <c r="C57" s="63"/>
      <c r="D57" s="78"/>
      <c r="E57" s="77"/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">
      <c r="A58" s="137"/>
      <c r="B58" s="76"/>
      <c r="C58" s="63"/>
      <c r="D58" s="78"/>
      <c r="E58" s="77"/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3">
      <c r="A59" s="137"/>
      <c r="B59" s="76"/>
      <c r="C59" s="63"/>
      <c r="D59" s="78"/>
      <c r="E59" s="77"/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3">
      <c r="A60" s="137"/>
      <c r="B60" s="76"/>
      <c r="C60" s="63"/>
      <c r="D60" s="78"/>
      <c r="E60" s="77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">
      <c r="A61" s="137"/>
      <c r="B61" s="76"/>
      <c r="C61" s="63"/>
      <c r="D61" s="78"/>
      <c r="E61" s="77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">
      <c r="A62" s="137"/>
      <c r="B62" s="76"/>
      <c r="C62" s="63"/>
      <c r="D62" s="78"/>
      <c r="E62" s="77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3">
      <c r="A63" s="137"/>
      <c r="B63" s="76"/>
      <c r="C63" s="63"/>
      <c r="D63" s="78"/>
      <c r="E63" s="77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3">
      <c r="A64" s="137"/>
      <c r="B64" s="76"/>
      <c r="C64" s="63"/>
      <c r="D64" s="18"/>
      <c r="E64" s="77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3">
      <c r="A65" s="137"/>
      <c r="B65" s="76"/>
      <c r="C65" s="63"/>
      <c r="D65" s="18"/>
      <c r="E65" s="77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3">
      <c r="A66" s="137"/>
      <c r="B66" s="76"/>
      <c r="C66" s="63"/>
      <c r="D66" s="18"/>
      <c r="E66" s="77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3">
      <c r="A67" s="137"/>
      <c r="B67" s="76"/>
      <c r="C67" s="63"/>
      <c r="D67" s="18"/>
      <c r="E67" s="77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3">
      <c r="A68" s="146"/>
      <c r="B68" s="76"/>
      <c r="C68" s="63"/>
      <c r="D68" s="18"/>
      <c r="E68" s="77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3">
      <c r="A69" s="146"/>
      <c r="B69" s="76"/>
      <c r="C69" s="63"/>
      <c r="D69" s="18"/>
      <c r="E69" s="77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3">
      <c r="A70" s="146"/>
      <c r="B70" s="76"/>
      <c r="C70" s="63"/>
      <c r="D70" s="18"/>
      <c r="E70" s="77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3">
      <c r="A71" s="76"/>
      <c r="B71" s="18"/>
      <c r="C71" s="78"/>
      <c r="D71" s="76"/>
      <c r="E71" s="77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x14ac:dyDescent="0.3">
      <c r="A72" s="76"/>
      <c r="B72" s="18"/>
      <c r="C72" s="78"/>
      <c r="D72" s="76"/>
      <c r="E72" s="77"/>
      <c r="F72" s="19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x14ac:dyDescent="0.3">
      <c r="A73" s="76"/>
      <c r="B73" s="18"/>
      <c r="C73" s="78"/>
      <c r="D73" s="76"/>
      <c r="E73" s="77"/>
      <c r="F73" s="19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x14ac:dyDescent="0.3">
      <c r="A74" s="76"/>
      <c r="B74" s="18"/>
      <c r="C74" s="78"/>
      <c r="D74" s="76"/>
      <c r="E74" s="77"/>
      <c r="F74" s="19"/>
      <c r="G74" s="18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x14ac:dyDescent="0.3">
      <c r="A75" s="76"/>
      <c r="B75" s="18"/>
      <c r="C75" s="78"/>
      <c r="D75" s="76"/>
      <c r="E75" s="77"/>
      <c r="F75" s="19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x14ac:dyDescent="0.3">
      <c r="A76" s="76"/>
      <c r="B76" s="18"/>
      <c r="C76" s="78"/>
      <c r="D76" s="76"/>
      <c r="E76" s="77"/>
      <c r="F76" s="19"/>
      <c r="G76" s="18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x14ac:dyDescent="0.3">
      <c r="A77" s="76"/>
      <c r="B77" s="18"/>
      <c r="C77" s="78"/>
      <c r="D77" s="76"/>
      <c r="E77" s="77"/>
      <c r="F77" s="19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3">
      <c r="A78" s="76"/>
      <c r="B78" s="18"/>
      <c r="C78" s="78"/>
      <c r="D78" s="76"/>
      <c r="E78" s="77"/>
      <c r="F78" s="19"/>
      <c r="G78" s="18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x14ac:dyDescent="0.3">
      <c r="A79" s="76"/>
      <c r="B79" s="18"/>
      <c r="C79" s="78"/>
      <c r="D79" s="76"/>
      <c r="E79" s="77"/>
      <c r="F79" s="19"/>
      <c r="G79" s="18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x14ac:dyDescent="0.3">
      <c r="A80" s="76"/>
      <c r="B80" s="18"/>
      <c r="C80" s="78"/>
      <c r="D80" s="76"/>
      <c r="E80" s="77"/>
      <c r="F80" s="19"/>
      <c r="G80" s="18"/>
      <c r="H80" s="18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x14ac:dyDescent="0.3">
      <c r="A81" s="76"/>
      <c r="B81" s="18"/>
      <c r="C81" s="78"/>
      <c r="D81" s="76"/>
      <c r="E81" s="77"/>
      <c r="F81" s="19"/>
      <c r="G81" s="18"/>
      <c r="H81" s="1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x14ac:dyDescent="0.3">
      <c r="A82" s="76"/>
      <c r="B82" s="18"/>
      <c r="C82" s="78"/>
      <c r="D82" s="76"/>
      <c r="E82" s="77"/>
      <c r="F82" s="19"/>
      <c r="G82" s="18"/>
      <c r="H82" s="18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x14ac:dyDescent="0.3">
      <c r="A83" s="76"/>
      <c r="B83" s="18"/>
      <c r="C83" s="78"/>
      <c r="D83" s="76"/>
      <c r="E83" s="77"/>
      <c r="F83" s="19"/>
      <c r="G83" s="18"/>
      <c r="H83" s="1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x14ac:dyDescent="0.3">
      <c r="A84" s="76"/>
      <c r="B84" s="18"/>
      <c r="C84" s="78"/>
      <c r="D84" s="76"/>
      <c r="E84" s="77"/>
      <c r="F84" s="19"/>
      <c r="G84" s="18"/>
      <c r="H84" s="18"/>
      <c r="I84" s="19"/>
      <c r="J84" s="19"/>
      <c r="K84" s="19"/>
      <c r="L84" s="19"/>
      <c r="M84" s="19"/>
      <c r="N84" s="19"/>
    </row>
    <row r="85" spans="1:31" x14ac:dyDescent="0.3">
      <c r="A85" s="76"/>
      <c r="B85" s="18"/>
      <c r="C85" s="78"/>
      <c r="D85" s="76"/>
      <c r="E85" s="77"/>
      <c r="F85" s="19"/>
      <c r="G85" s="18"/>
      <c r="H85" s="18"/>
      <c r="I85" s="19"/>
      <c r="J85" s="19"/>
      <c r="K85" s="19"/>
      <c r="L85" s="19"/>
      <c r="M85" s="19"/>
      <c r="N85" s="19"/>
    </row>
    <row r="86" spans="1:31" x14ac:dyDescent="0.3">
      <c r="A86" s="18"/>
      <c r="B86" s="18"/>
      <c r="C86" s="18"/>
      <c r="D86" s="18"/>
      <c r="E86" s="77"/>
      <c r="F86" s="19"/>
      <c r="G86" s="18"/>
      <c r="H86" s="18"/>
      <c r="I86" s="19"/>
      <c r="J86" s="19"/>
      <c r="K86" s="19"/>
      <c r="L86" s="19"/>
      <c r="M86" s="19"/>
      <c r="N86" s="19"/>
    </row>
    <row r="87" spans="1:31" x14ac:dyDescent="0.3">
      <c r="A87" s="18"/>
      <c r="B87" s="18"/>
      <c r="C87" s="18"/>
      <c r="D87" s="18"/>
      <c r="E87" s="65"/>
      <c r="F87" s="19"/>
      <c r="G87" s="18"/>
      <c r="H87" s="18"/>
      <c r="I87" s="19"/>
      <c r="J87" s="19"/>
      <c r="K87" s="19"/>
      <c r="L87" s="19"/>
      <c r="M87" s="19"/>
      <c r="N87" s="19"/>
    </row>
    <row r="88" spans="1:31" x14ac:dyDescent="0.3">
      <c r="A88" s="18"/>
      <c r="B88" s="18"/>
      <c r="C88" s="18"/>
      <c r="D88" s="18"/>
      <c r="E88" s="18"/>
      <c r="F88" s="19"/>
      <c r="G88" s="18"/>
      <c r="H88" s="18"/>
      <c r="I88" s="19"/>
      <c r="J88" s="19"/>
      <c r="K88" s="19"/>
      <c r="L88" s="19"/>
      <c r="M88" s="19"/>
      <c r="N88" s="19"/>
    </row>
    <row r="89" spans="1:31" x14ac:dyDescent="0.3">
      <c r="A89" s="18"/>
      <c r="B89" s="18"/>
      <c r="C89" s="18"/>
      <c r="D89" s="18"/>
      <c r="E89" s="18"/>
      <c r="F89" s="19"/>
      <c r="G89" s="18"/>
      <c r="H89" s="18"/>
      <c r="I89" s="19"/>
      <c r="J89" s="19"/>
      <c r="K89" s="19"/>
      <c r="L89" s="19"/>
      <c r="M89" s="19"/>
      <c r="N89" s="19"/>
    </row>
    <row r="90" spans="1:31" x14ac:dyDescent="0.3">
      <c r="A90" s="18"/>
      <c r="B90" s="18"/>
      <c r="C90" s="18"/>
      <c r="D90" s="18"/>
      <c r="E90" s="18"/>
      <c r="F90" s="19"/>
      <c r="G90" s="18"/>
    </row>
    <row r="91" spans="1:31" x14ac:dyDescent="0.3">
      <c r="A91" s="18"/>
      <c r="B91" s="18"/>
      <c r="C91" s="18"/>
      <c r="D91" s="18"/>
      <c r="E91" s="18"/>
      <c r="F91" s="19"/>
      <c r="G91" s="18"/>
    </row>
    <row r="92" spans="1:31" x14ac:dyDescent="0.3">
      <c r="A92" s="18"/>
      <c r="B92" s="18"/>
      <c r="C92" s="18"/>
      <c r="D92" s="18"/>
      <c r="E92" s="18"/>
      <c r="F92" s="19"/>
      <c r="G92" s="18"/>
    </row>
    <row r="93" spans="1:31" x14ac:dyDescent="0.3">
      <c r="A93" s="18"/>
      <c r="B93" s="18"/>
      <c r="C93" s="18"/>
      <c r="D93" s="18"/>
      <c r="E93" s="18"/>
      <c r="F93" s="19"/>
      <c r="G93" s="18"/>
    </row>
    <row r="94" spans="1:31" x14ac:dyDescent="0.3">
      <c r="A94" s="18"/>
      <c r="B94" s="18"/>
      <c r="C94" s="18"/>
      <c r="D94" s="18"/>
      <c r="E94" s="18"/>
      <c r="F94" s="19"/>
      <c r="G94" s="18"/>
    </row>
    <row r="95" spans="1:31" x14ac:dyDescent="0.3">
      <c r="A95" s="18"/>
      <c r="B95" s="18"/>
      <c r="C95" s="18"/>
      <c r="D95" s="18"/>
      <c r="E95" s="18"/>
      <c r="F95" s="19"/>
      <c r="G9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IB289"/>
  <sheetViews>
    <sheetView workbookViewId="0">
      <selection sqref="A1:D1"/>
    </sheetView>
  </sheetViews>
  <sheetFormatPr defaultRowHeight="14.4" x14ac:dyDescent="0.3"/>
  <cols>
    <col min="1" max="3" width="9.109375" style="15" customWidth="1"/>
    <col min="4" max="4" width="9.109375" style="15"/>
    <col min="5" max="5" width="16" style="86" customWidth="1"/>
    <col min="6" max="6" width="9.109375" style="53" customWidth="1"/>
    <col min="7" max="7" width="14.109375" style="142" customWidth="1"/>
    <col min="8" max="8" width="9.109375" style="53" customWidth="1"/>
    <col min="9" max="9" width="9" style="99" customWidth="1"/>
    <col min="10" max="10" width="9.109375" style="56" customWidth="1"/>
    <col min="11" max="11" width="17" style="157" customWidth="1"/>
    <col min="12" max="12" width="9.109375" style="93" customWidth="1"/>
    <col min="13" max="13" width="9.109375" style="120" customWidth="1"/>
    <col min="14" max="14" width="9.109375" style="10" customWidth="1"/>
    <col min="15" max="15" width="12.109375" style="121" customWidth="1"/>
    <col min="16" max="16" width="9.109375" style="95" customWidth="1"/>
    <col min="17" max="19" width="9.109375" style="7" customWidth="1"/>
    <col min="20" max="20" width="9.109375" style="102" customWidth="1"/>
    <col min="21" max="21" width="9.109375" style="17" customWidth="1"/>
  </cols>
  <sheetData>
    <row r="1" spans="1:29" ht="40.799999999999997" x14ac:dyDescent="0.3">
      <c r="A1" s="339" t="s">
        <v>114</v>
      </c>
      <c r="B1" s="340"/>
      <c r="C1" s="340"/>
      <c r="D1" s="341"/>
      <c r="E1" s="342" t="s">
        <v>26</v>
      </c>
      <c r="F1" s="343"/>
      <c r="G1" s="343"/>
      <c r="H1" s="343"/>
      <c r="I1" s="41" t="s">
        <v>34</v>
      </c>
      <c r="J1" s="42" t="s">
        <v>33</v>
      </c>
      <c r="K1" s="346" t="s">
        <v>27</v>
      </c>
      <c r="L1" s="346"/>
      <c r="M1" s="31" t="s">
        <v>28</v>
      </c>
      <c r="N1" s="347" t="s">
        <v>29</v>
      </c>
      <c r="O1" s="347"/>
      <c r="P1" s="348" t="s">
        <v>30</v>
      </c>
      <c r="Q1" s="344" t="s">
        <v>37</v>
      </c>
      <c r="R1" s="345"/>
      <c r="S1" s="345"/>
      <c r="T1" s="104" t="s">
        <v>41</v>
      </c>
      <c r="U1" s="108"/>
      <c r="V1" s="300" t="s">
        <v>93</v>
      </c>
    </row>
    <row r="2" spans="1:29" ht="28.8" x14ac:dyDescent="0.3">
      <c r="A2" s="4" t="s">
        <v>7</v>
      </c>
      <c r="B2" s="3" t="s">
        <v>0</v>
      </c>
      <c r="C2" s="3" t="s">
        <v>1</v>
      </c>
      <c r="D2" s="6" t="s">
        <v>8</v>
      </c>
      <c r="E2" s="83" t="s">
        <v>94</v>
      </c>
      <c r="F2" s="50" t="s">
        <v>10</v>
      </c>
      <c r="G2" s="145" t="s">
        <v>12</v>
      </c>
      <c r="H2" s="50" t="s">
        <v>17</v>
      </c>
      <c r="I2" s="39" t="s">
        <v>32</v>
      </c>
      <c r="J2" s="38" t="s">
        <v>35</v>
      </c>
      <c r="K2" s="155" t="s">
        <v>9</v>
      </c>
      <c r="L2" s="154" t="s">
        <v>13</v>
      </c>
      <c r="M2" s="32" t="s">
        <v>14</v>
      </c>
      <c r="N2" s="22" t="s">
        <v>15</v>
      </c>
      <c r="O2" s="110" t="s">
        <v>16</v>
      </c>
      <c r="P2" s="348"/>
      <c r="Q2" s="127" t="s">
        <v>38</v>
      </c>
      <c r="R2" s="127" t="s">
        <v>39</v>
      </c>
      <c r="S2" s="127" t="s">
        <v>40</v>
      </c>
      <c r="T2" s="105" t="s">
        <v>42</v>
      </c>
      <c r="U2" s="109" t="s">
        <v>43</v>
      </c>
    </row>
    <row r="3" spans="1:29" ht="15" customHeight="1" x14ac:dyDescent="0.3">
      <c r="A3" s="2">
        <v>9200</v>
      </c>
      <c r="B3" s="2" t="s">
        <v>18</v>
      </c>
      <c r="C3" s="2" t="s">
        <v>6</v>
      </c>
      <c r="D3" s="75">
        <v>10.96224</v>
      </c>
      <c r="E3" s="303"/>
      <c r="G3" s="141"/>
      <c r="H3" s="52"/>
      <c r="I3" s="73"/>
      <c r="J3" s="44"/>
      <c r="K3" s="87"/>
      <c r="L3" s="152"/>
      <c r="M3" s="33">
        <v>0</v>
      </c>
      <c r="N3" s="5">
        <f>D3-O3</f>
        <v>0</v>
      </c>
      <c r="O3" s="5">
        <v>10.96224</v>
      </c>
      <c r="P3" s="23">
        <v>0</v>
      </c>
      <c r="Q3" s="9">
        <v>5.8803879999999999</v>
      </c>
      <c r="R3" s="9">
        <v>1.633853</v>
      </c>
      <c r="S3" s="9">
        <v>0.15456700000000001</v>
      </c>
      <c r="T3" s="37">
        <v>0</v>
      </c>
      <c r="U3" s="100">
        <f t="shared" ref="U3:U11" si="0">D3-(Q3+R3+S3+T3)</f>
        <v>3.2934319999999992</v>
      </c>
      <c r="V3" s="112"/>
      <c r="W3" s="112"/>
      <c r="X3" s="112"/>
      <c r="Y3" s="112"/>
      <c r="Z3" s="112"/>
      <c r="AA3" s="112"/>
      <c r="AB3" s="112"/>
      <c r="AC3" s="112"/>
    </row>
    <row r="4" spans="1:29" ht="15" customHeight="1" x14ac:dyDescent="0.3">
      <c r="A4" s="2">
        <v>9401</v>
      </c>
      <c r="B4" s="2" t="s">
        <v>18</v>
      </c>
      <c r="C4" s="2" t="s">
        <v>6</v>
      </c>
      <c r="D4" s="75">
        <v>1.1625540000000001</v>
      </c>
      <c r="E4" s="304" t="s">
        <v>55</v>
      </c>
      <c r="F4" s="82">
        <v>1.1625540000000001</v>
      </c>
      <c r="G4" s="144"/>
      <c r="H4" s="111"/>
      <c r="I4" s="73"/>
      <c r="J4" s="44"/>
      <c r="K4" s="87"/>
      <c r="L4" s="152"/>
      <c r="M4" s="33">
        <v>0</v>
      </c>
      <c r="N4" s="5">
        <f t="shared" ref="N4:N13" si="1">D4-O4</f>
        <v>0</v>
      </c>
      <c r="O4" s="5">
        <v>1.1625540000000001</v>
      </c>
      <c r="P4" s="23">
        <v>0</v>
      </c>
      <c r="Q4" s="9">
        <v>1.1609350000000001</v>
      </c>
      <c r="R4" s="9">
        <v>0</v>
      </c>
      <c r="S4" s="9">
        <v>0</v>
      </c>
      <c r="T4" s="37">
        <v>0</v>
      </c>
      <c r="U4" s="100">
        <f t="shared" si="0"/>
        <v>1.6190000000000371E-3</v>
      </c>
      <c r="V4" s="112"/>
      <c r="W4" s="112"/>
      <c r="X4" s="112"/>
      <c r="Y4" s="112"/>
      <c r="Z4" s="112"/>
      <c r="AA4" s="112"/>
      <c r="AB4" s="112"/>
      <c r="AC4" s="112"/>
    </row>
    <row r="5" spans="1:29" ht="15" customHeight="1" x14ac:dyDescent="0.3">
      <c r="A5" s="2">
        <v>9404</v>
      </c>
      <c r="B5" s="2" t="s">
        <v>18</v>
      </c>
      <c r="C5" s="2" t="s">
        <v>6</v>
      </c>
      <c r="D5" s="75">
        <v>1.3982870000000001</v>
      </c>
      <c r="E5" s="304" t="s">
        <v>55</v>
      </c>
      <c r="F5" s="82">
        <v>1.3982870000000001</v>
      </c>
      <c r="G5" s="143"/>
      <c r="H5" s="82"/>
      <c r="I5" s="73"/>
      <c r="J5" s="44"/>
      <c r="K5" s="87"/>
      <c r="L5" s="152"/>
      <c r="M5" s="33">
        <v>0</v>
      </c>
      <c r="N5" s="5">
        <f t="shared" si="1"/>
        <v>0</v>
      </c>
      <c r="O5" s="5">
        <v>1.3982870000000001</v>
      </c>
      <c r="P5" s="23">
        <v>0</v>
      </c>
      <c r="Q5" s="9">
        <v>1.321644</v>
      </c>
      <c r="R5" s="9">
        <v>0</v>
      </c>
      <c r="S5" s="9">
        <v>0</v>
      </c>
      <c r="T5" s="37">
        <v>0</v>
      </c>
      <c r="U5" s="100">
        <f t="shared" si="0"/>
        <v>7.6643000000000017E-2</v>
      </c>
      <c r="V5" s="112"/>
      <c r="W5" s="112"/>
      <c r="X5" s="112"/>
      <c r="Y5" s="112"/>
      <c r="Z5" s="112"/>
      <c r="AA5" s="112"/>
      <c r="AB5" s="112"/>
      <c r="AC5" s="112"/>
    </row>
    <row r="6" spans="1:29" ht="15" customHeight="1" x14ac:dyDescent="0.3">
      <c r="A6" s="2">
        <v>9405</v>
      </c>
      <c r="B6" s="2" t="s">
        <v>18</v>
      </c>
      <c r="C6" s="2" t="s">
        <v>6</v>
      </c>
      <c r="D6" s="75">
        <v>3.814975</v>
      </c>
      <c r="E6" s="304" t="s">
        <v>55</v>
      </c>
      <c r="F6" s="82">
        <v>3.814975</v>
      </c>
      <c r="G6" s="144"/>
      <c r="H6" s="111"/>
      <c r="I6" s="73"/>
      <c r="J6" s="44"/>
      <c r="K6" s="87"/>
      <c r="L6" s="152"/>
      <c r="M6" s="33">
        <v>0</v>
      </c>
      <c r="N6" s="5">
        <f t="shared" si="1"/>
        <v>0</v>
      </c>
      <c r="O6" s="5">
        <v>3.814975</v>
      </c>
      <c r="P6" s="23">
        <v>0</v>
      </c>
      <c r="Q6" s="9">
        <v>3.814975</v>
      </c>
      <c r="R6" s="9">
        <v>0</v>
      </c>
      <c r="S6" s="9">
        <v>0</v>
      </c>
      <c r="T6" s="37">
        <v>0</v>
      </c>
      <c r="U6" s="100">
        <f t="shared" si="0"/>
        <v>0</v>
      </c>
      <c r="V6" s="112"/>
      <c r="W6" s="112"/>
      <c r="X6" s="112"/>
      <c r="Y6" s="112"/>
      <c r="Z6" s="112"/>
      <c r="AA6" s="112"/>
      <c r="AB6" s="112"/>
      <c r="AC6" s="112"/>
    </row>
    <row r="7" spans="1:29" ht="15" customHeight="1" x14ac:dyDescent="0.3">
      <c r="A7" s="2">
        <v>9406</v>
      </c>
      <c r="B7" s="2" t="s">
        <v>18</v>
      </c>
      <c r="C7" s="2" t="s">
        <v>6</v>
      </c>
      <c r="D7" s="75">
        <v>3.9820229999999999</v>
      </c>
      <c r="E7" s="304" t="s">
        <v>55</v>
      </c>
      <c r="F7" s="82">
        <v>3.9820229999999999</v>
      </c>
      <c r="G7" s="144"/>
      <c r="H7" s="111"/>
      <c r="I7" s="73"/>
      <c r="J7" s="44"/>
      <c r="K7" s="88"/>
      <c r="L7" s="90"/>
      <c r="M7" s="33">
        <v>0</v>
      </c>
      <c r="N7" s="5">
        <f t="shared" si="1"/>
        <v>0</v>
      </c>
      <c r="O7" s="5">
        <v>3.9820229999999999</v>
      </c>
      <c r="P7" s="23">
        <v>0</v>
      </c>
      <c r="Q7" s="9">
        <v>3.6447889999999998</v>
      </c>
      <c r="R7" s="9">
        <v>0</v>
      </c>
      <c r="S7" s="9">
        <v>0</v>
      </c>
      <c r="T7" s="37">
        <v>0</v>
      </c>
      <c r="U7" s="100">
        <f t="shared" si="0"/>
        <v>0.33723400000000003</v>
      </c>
      <c r="V7" s="112"/>
      <c r="W7" s="112"/>
      <c r="X7" s="112"/>
      <c r="Y7" s="112"/>
      <c r="Z7" s="112"/>
      <c r="AA7" s="112"/>
      <c r="AB7" s="112"/>
      <c r="AC7" s="112"/>
    </row>
    <row r="8" spans="1:29" ht="15" customHeight="1" x14ac:dyDescent="0.3">
      <c r="A8" s="2">
        <v>9408</v>
      </c>
      <c r="B8" s="2" t="s">
        <v>18</v>
      </c>
      <c r="C8" s="2" t="s">
        <v>6</v>
      </c>
      <c r="D8" s="75">
        <v>5.1301620000000003</v>
      </c>
      <c r="E8" s="304" t="s">
        <v>55</v>
      </c>
      <c r="F8" s="82">
        <v>5.1301620000000003</v>
      </c>
      <c r="G8" s="143"/>
      <c r="H8" s="82"/>
      <c r="I8" s="73"/>
      <c r="J8" s="44"/>
      <c r="K8" s="87"/>
      <c r="L8" s="152"/>
      <c r="M8" s="33">
        <v>0</v>
      </c>
      <c r="N8" s="5">
        <f t="shared" si="1"/>
        <v>0</v>
      </c>
      <c r="O8" s="5">
        <v>5.1301620000000003</v>
      </c>
      <c r="P8" s="23">
        <v>0</v>
      </c>
      <c r="Q8" s="9">
        <v>0</v>
      </c>
      <c r="R8" s="9">
        <v>0</v>
      </c>
      <c r="S8" s="9">
        <v>5.1301589999999999</v>
      </c>
      <c r="T8" s="37">
        <v>0</v>
      </c>
      <c r="U8" s="100">
        <f t="shared" si="0"/>
        <v>3.0000000004193339E-6</v>
      </c>
      <c r="V8" s="112"/>
      <c r="W8" s="112"/>
      <c r="X8" s="112"/>
      <c r="Y8" s="112"/>
      <c r="Z8" s="112"/>
      <c r="AA8" s="112"/>
      <c r="AB8" s="112"/>
      <c r="AC8" s="112"/>
    </row>
    <row r="9" spans="1:29" ht="15" customHeight="1" x14ac:dyDescent="0.3">
      <c r="A9" s="2">
        <v>9412</v>
      </c>
      <c r="B9" s="2" t="s">
        <v>18</v>
      </c>
      <c r="C9" s="2" t="s">
        <v>6</v>
      </c>
      <c r="D9" s="75">
        <v>11.425420000000001</v>
      </c>
      <c r="E9" s="304" t="s">
        <v>55</v>
      </c>
      <c r="F9" s="82">
        <v>11.425420000000001</v>
      </c>
      <c r="G9" s="141"/>
      <c r="H9" s="52"/>
      <c r="I9" s="73"/>
      <c r="J9" s="44"/>
      <c r="K9" s="89"/>
      <c r="L9" s="90"/>
      <c r="M9" s="33">
        <v>0</v>
      </c>
      <c r="N9" s="5">
        <f t="shared" si="1"/>
        <v>0</v>
      </c>
      <c r="O9" s="5">
        <v>11.425420000000001</v>
      </c>
      <c r="P9" s="23">
        <v>0</v>
      </c>
      <c r="Q9" s="9">
        <v>0</v>
      </c>
      <c r="R9" s="9">
        <v>0.79469400000000001</v>
      </c>
      <c r="S9" s="9">
        <v>0.75551800000000002</v>
      </c>
      <c r="T9" s="37">
        <v>0</v>
      </c>
      <c r="U9" s="100">
        <f t="shared" si="0"/>
        <v>9.8752080000000007</v>
      </c>
      <c r="V9" s="112"/>
      <c r="W9" s="112"/>
      <c r="X9" s="112"/>
      <c r="Y9" s="112"/>
      <c r="Z9" s="112"/>
      <c r="AA9" s="112"/>
      <c r="AB9" s="112"/>
      <c r="AC9" s="112"/>
    </row>
    <row r="10" spans="1:29" ht="15" customHeight="1" x14ac:dyDescent="0.3">
      <c r="A10" s="2">
        <v>9414</v>
      </c>
      <c r="B10" s="2" t="s">
        <v>18</v>
      </c>
      <c r="C10" s="2" t="s">
        <v>6</v>
      </c>
      <c r="D10" s="75">
        <v>2.2504870000000001</v>
      </c>
      <c r="E10" s="304" t="s">
        <v>55</v>
      </c>
      <c r="F10" s="82">
        <v>2.2504870000000001</v>
      </c>
      <c r="G10" s="144"/>
      <c r="H10" s="111"/>
      <c r="I10" s="73"/>
      <c r="J10" s="44"/>
      <c r="K10" s="89"/>
      <c r="L10" s="90"/>
      <c r="M10" s="33">
        <v>0</v>
      </c>
      <c r="N10" s="5">
        <f t="shared" si="1"/>
        <v>0.14765600000000001</v>
      </c>
      <c r="O10" s="5">
        <v>2.1028310000000001</v>
      </c>
      <c r="P10" s="23">
        <v>10.56751</v>
      </c>
      <c r="Q10" s="9">
        <v>0</v>
      </c>
      <c r="R10" s="9">
        <v>0</v>
      </c>
      <c r="S10" s="9">
        <v>2.2348189999999999</v>
      </c>
      <c r="T10" s="37">
        <v>0</v>
      </c>
      <c r="U10" s="100">
        <f t="shared" si="0"/>
        <v>1.5668000000000237E-2</v>
      </c>
      <c r="V10" s="112"/>
      <c r="W10" s="112"/>
      <c r="X10" s="112"/>
      <c r="Y10" s="112"/>
      <c r="Z10" s="112"/>
      <c r="AA10" s="112"/>
      <c r="AB10" s="112"/>
      <c r="AC10" s="112"/>
    </row>
    <row r="11" spans="1:29" ht="15" customHeight="1" x14ac:dyDescent="0.3">
      <c r="A11" s="2">
        <v>9415</v>
      </c>
      <c r="B11" s="2" t="s">
        <v>18</v>
      </c>
      <c r="C11" s="2" t="s">
        <v>6</v>
      </c>
      <c r="D11" s="75">
        <v>3.755617</v>
      </c>
      <c r="E11" s="304" t="s">
        <v>55</v>
      </c>
      <c r="F11" s="82">
        <v>3.755617</v>
      </c>
      <c r="G11" s="143"/>
      <c r="H11" s="82"/>
      <c r="I11" s="73"/>
      <c r="J11" s="44"/>
      <c r="K11" s="89"/>
      <c r="L11" s="90"/>
      <c r="M11" s="33">
        <v>0</v>
      </c>
      <c r="N11" s="5">
        <f t="shared" si="1"/>
        <v>0</v>
      </c>
      <c r="O11" s="5">
        <v>3.755617</v>
      </c>
      <c r="P11" s="23">
        <v>0</v>
      </c>
      <c r="Q11" s="9">
        <v>0</v>
      </c>
      <c r="R11" s="9">
        <v>0</v>
      </c>
      <c r="S11" s="9">
        <v>1.2675670000000001</v>
      </c>
      <c r="T11" s="37">
        <v>0</v>
      </c>
      <c r="U11" s="100">
        <f t="shared" si="0"/>
        <v>2.4880499999999999</v>
      </c>
      <c r="V11" s="112"/>
      <c r="W11" s="112"/>
      <c r="X11" s="112"/>
      <c r="Y11" s="112"/>
      <c r="Z11" s="112"/>
      <c r="AA11" s="112"/>
      <c r="AB11" s="112"/>
      <c r="AC11" s="112"/>
    </row>
    <row r="12" spans="1:29" ht="15" customHeight="1" x14ac:dyDescent="0.3">
      <c r="A12" s="2">
        <v>9899</v>
      </c>
      <c r="B12" s="2" t="s">
        <v>18</v>
      </c>
      <c r="C12" s="2" t="s">
        <v>4</v>
      </c>
      <c r="D12" s="75">
        <v>9.5430290000000007</v>
      </c>
      <c r="E12" s="304"/>
      <c r="F12" s="82"/>
      <c r="G12" s="141"/>
      <c r="H12" s="52"/>
      <c r="I12" s="73"/>
      <c r="J12" s="44"/>
      <c r="K12" s="89"/>
      <c r="L12" s="90"/>
      <c r="M12" s="33">
        <v>0</v>
      </c>
      <c r="N12" s="5">
        <f t="shared" si="1"/>
        <v>0</v>
      </c>
      <c r="O12" s="5">
        <v>9.5430290000000007</v>
      </c>
      <c r="P12" s="23">
        <v>0</v>
      </c>
      <c r="Q12" s="9">
        <v>8.3044119999999992</v>
      </c>
      <c r="R12" s="9">
        <v>1.2386159999999999</v>
      </c>
      <c r="S12" s="9">
        <v>0</v>
      </c>
      <c r="T12" s="37">
        <v>0</v>
      </c>
      <c r="U12" s="100">
        <f>D12-(Q12+R12+S12+T12)</f>
        <v>1.0000000010279564E-6</v>
      </c>
      <c r="V12" s="112"/>
      <c r="W12" s="112"/>
      <c r="X12" s="112"/>
      <c r="Y12" s="112"/>
      <c r="Z12" s="112"/>
      <c r="AA12" s="112"/>
      <c r="AB12" s="112"/>
      <c r="AC12" s="112"/>
    </row>
    <row r="13" spans="1:29" ht="15" customHeight="1" x14ac:dyDescent="0.3">
      <c r="A13" s="2">
        <v>9900</v>
      </c>
      <c r="B13" s="2" t="s">
        <v>18</v>
      </c>
      <c r="C13" s="2" t="s">
        <v>4</v>
      </c>
      <c r="D13" s="75">
        <v>17.23094</v>
      </c>
      <c r="E13" s="304"/>
      <c r="F13" s="82"/>
      <c r="G13" s="149"/>
      <c r="H13" s="82"/>
      <c r="I13" s="73"/>
      <c r="J13" s="44"/>
      <c r="K13" s="119"/>
      <c r="L13" s="90"/>
      <c r="M13" s="33">
        <v>0</v>
      </c>
      <c r="N13" s="5">
        <f t="shared" si="1"/>
        <v>0</v>
      </c>
      <c r="O13" s="5">
        <v>17.23094</v>
      </c>
      <c r="P13" s="23">
        <v>0</v>
      </c>
      <c r="Q13" s="9">
        <v>8.5993019999999998</v>
      </c>
      <c r="R13" s="9">
        <v>0</v>
      </c>
      <c r="S13" s="9">
        <v>8.6316369999999996</v>
      </c>
      <c r="T13" s="37">
        <v>0</v>
      </c>
      <c r="U13" s="100">
        <f>D13-(Q13+R13+S13+T13)</f>
        <v>1.0000000010279564E-6</v>
      </c>
      <c r="V13" s="112"/>
      <c r="W13" s="112"/>
      <c r="X13" s="112"/>
      <c r="Y13" s="112"/>
      <c r="Z13" s="112"/>
      <c r="AA13" s="112"/>
      <c r="AB13" s="112"/>
      <c r="AC13" s="112"/>
    </row>
    <row r="14" spans="1:29" s="46" customFormat="1" x14ac:dyDescent="0.3">
      <c r="A14" s="47" t="s">
        <v>52</v>
      </c>
      <c r="B14" s="47" t="s">
        <v>18</v>
      </c>
      <c r="C14" s="47"/>
      <c r="D14" s="20">
        <f>SUM(D3:D13)</f>
        <v>70.65573400000001</v>
      </c>
      <c r="E14" s="20"/>
      <c r="F14" s="20">
        <f>SUM(F3:F13)</f>
        <v>32.919525</v>
      </c>
      <c r="G14" s="20"/>
      <c r="H14" s="20">
        <f>SUM(H3:H13)</f>
        <v>0</v>
      </c>
      <c r="I14" s="20">
        <f>SUM(I3:I13)</f>
        <v>0</v>
      </c>
      <c r="J14" s="20">
        <f>SUM(J3:J13)</f>
        <v>0</v>
      </c>
      <c r="K14" s="20"/>
      <c r="L14" s="20">
        <f t="shared" ref="L14:U14" si="2">SUM(L3:L13)</f>
        <v>0</v>
      </c>
      <c r="M14" s="20">
        <f t="shared" si="2"/>
        <v>0</v>
      </c>
      <c r="N14" s="20">
        <f t="shared" si="2"/>
        <v>0.14765600000000001</v>
      </c>
      <c r="O14" s="20">
        <f t="shared" si="2"/>
        <v>70.508078000000012</v>
      </c>
      <c r="P14" s="20">
        <f t="shared" si="2"/>
        <v>10.56751</v>
      </c>
      <c r="Q14" s="20">
        <f t="shared" si="2"/>
        <v>32.726444999999998</v>
      </c>
      <c r="R14" s="20">
        <f t="shared" si="2"/>
        <v>3.667163</v>
      </c>
      <c r="S14" s="20">
        <f>SUM(S3:S13)</f>
        <v>18.174267</v>
      </c>
      <c r="T14" s="20">
        <f t="shared" si="2"/>
        <v>0</v>
      </c>
      <c r="U14" s="20">
        <f t="shared" si="2"/>
        <v>16.087859000000002</v>
      </c>
      <c r="V14" s="136"/>
      <c r="W14" s="136"/>
      <c r="X14" s="136"/>
      <c r="Y14" s="136"/>
      <c r="Z14" s="136"/>
      <c r="AA14" s="136"/>
      <c r="AB14" s="136"/>
      <c r="AC14" s="136"/>
    </row>
    <row r="15" spans="1:29" s="161" customFormat="1" ht="28.8" x14ac:dyDescent="0.3">
      <c r="A15" s="2"/>
      <c r="B15" s="2"/>
      <c r="C15" s="2"/>
      <c r="D15" s="75"/>
      <c r="E15" s="148"/>
      <c r="F15" s="82"/>
      <c r="G15" s="144"/>
      <c r="H15" s="111"/>
      <c r="I15" s="73"/>
      <c r="J15" s="44"/>
      <c r="K15" s="89"/>
      <c r="L15" s="90"/>
      <c r="M15" s="48"/>
      <c r="N15" s="5"/>
      <c r="O15" s="5"/>
      <c r="P15" s="23"/>
      <c r="Q15" s="344" t="s">
        <v>95</v>
      </c>
      <c r="R15" s="344"/>
      <c r="S15" s="344"/>
      <c r="T15" s="139" t="s">
        <v>67</v>
      </c>
      <c r="U15" s="100"/>
      <c r="V15" s="300" t="s">
        <v>96</v>
      </c>
      <c r="W15" s="112"/>
      <c r="X15" s="112"/>
      <c r="Y15" s="112"/>
      <c r="Z15" s="112"/>
      <c r="AA15" s="112"/>
      <c r="AB15" s="112"/>
      <c r="AC15" s="112"/>
    </row>
    <row r="16" spans="1:29" s="161" customFormat="1" ht="28.8" x14ac:dyDescent="0.3">
      <c r="A16" s="2"/>
      <c r="B16" s="2"/>
      <c r="C16" s="2"/>
      <c r="D16" s="75"/>
      <c r="E16" s="148"/>
      <c r="F16" s="82"/>
      <c r="G16" s="144"/>
      <c r="H16" s="111"/>
      <c r="I16" s="73"/>
      <c r="J16" s="44"/>
      <c r="K16" s="89"/>
      <c r="L16" s="90"/>
      <c r="M16" s="48"/>
      <c r="N16" s="5"/>
      <c r="O16" s="5"/>
      <c r="P16" s="23"/>
      <c r="Q16" s="127" t="s">
        <v>48</v>
      </c>
      <c r="R16" s="127" t="s">
        <v>49</v>
      </c>
      <c r="S16" s="127" t="s">
        <v>68</v>
      </c>
      <c r="T16" s="140" t="s">
        <v>50</v>
      </c>
      <c r="U16" s="100"/>
      <c r="V16" s="112"/>
      <c r="W16" s="112"/>
      <c r="X16" s="112"/>
      <c r="Y16" s="112"/>
      <c r="Z16" s="112"/>
      <c r="AA16" s="112"/>
      <c r="AB16" s="112"/>
      <c r="AC16" s="112"/>
    </row>
    <row r="17" spans="1:34" ht="15" customHeight="1" x14ac:dyDescent="0.3">
      <c r="A17" s="2">
        <v>10336</v>
      </c>
      <c r="B17" s="2" t="s">
        <v>2</v>
      </c>
      <c r="C17" s="2" t="s">
        <v>3</v>
      </c>
      <c r="D17" s="75">
        <v>46.231050000000003</v>
      </c>
      <c r="E17" s="304" t="s">
        <v>54</v>
      </c>
      <c r="F17" s="82">
        <v>46.231050000000003</v>
      </c>
      <c r="G17" s="143"/>
      <c r="H17" s="51"/>
      <c r="I17" s="73">
        <v>2.2385350000000002</v>
      </c>
      <c r="J17" s="44"/>
      <c r="K17" s="89"/>
      <c r="L17" s="90"/>
      <c r="M17" s="33">
        <v>0</v>
      </c>
      <c r="N17" s="5">
        <f t="shared" ref="N17:N49" si="3">D17-O17</f>
        <v>4.3358699999999999</v>
      </c>
      <c r="O17" s="5">
        <v>41.895180000000003</v>
      </c>
      <c r="P17" s="23">
        <v>0</v>
      </c>
      <c r="Q17" s="9">
        <v>17.977889999999999</v>
      </c>
      <c r="R17" s="9">
        <v>0.39572400000000002</v>
      </c>
      <c r="S17" s="9">
        <v>27.85744</v>
      </c>
      <c r="T17" s="37">
        <v>0</v>
      </c>
      <c r="U17" s="100">
        <f t="shared" ref="U17:U49" si="4">D17-(Q17+R17+S17+T17)</f>
        <v>-3.9999999970063982E-6</v>
      </c>
      <c r="V17" s="112"/>
      <c r="W17" s="112"/>
      <c r="X17" s="112"/>
      <c r="Y17" s="112"/>
      <c r="Z17" s="112"/>
      <c r="AA17" s="112"/>
      <c r="AB17" s="112"/>
      <c r="AC17" s="112"/>
    </row>
    <row r="18" spans="1:34" ht="15" customHeight="1" x14ac:dyDescent="0.3">
      <c r="A18" s="2">
        <v>10337</v>
      </c>
      <c r="B18" s="2" t="s">
        <v>2</v>
      </c>
      <c r="C18" s="2" t="s">
        <v>3</v>
      </c>
      <c r="D18" s="75">
        <v>20.23414</v>
      </c>
      <c r="E18" s="304" t="s">
        <v>54</v>
      </c>
      <c r="F18" s="82">
        <v>20.23414</v>
      </c>
      <c r="G18" s="143"/>
      <c r="H18" s="51"/>
      <c r="I18" s="73"/>
      <c r="J18" s="44"/>
      <c r="K18" s="89"/>
      <c r="L18" s="90"/>
      <c r="M18" s="33">
        <v>0</v>
      </c>
      <c r="N18" s="5">
        <f t="shared" si="3"/>
        <v>0</v>
      </c>
      <c r="O18" s="5">
        <v>20.23414</v>
      </c>
      <c r="P18" s="23">
        <v>0</v>
      </c>
      <c r="Q18" s="9">
        <v>3.4880779999999998</v>
      </c>
      <c r="R18" s="9">
        <v>12.2095</v>
      </c>
      <c r="S18" s="9">
        <v>4.536556</v>
      </c>
      <c r="T18" s="37">
        <v>0</v>
      </c>
      <c r="U18" s="100">
        <f t="shared" si="4"/>
        <v>5.999999999062311E-6</v>
      </c>
      <c r="V18" s="112"/>
      <c r="W18" s="112"/>
      <c r="X18" s="112"/>
      <c r="AD18" s="112"/>
      <c r="AE18" s="112"/>
      <c r="AF18" s="112"/>
      <c r="AG18" s="112"/>
      <c r="AH18" s="112"/>
    </row>
    <row r="19" spans="1:34" ht="15" customHeight="1" x14ac:dyDescent="0.3">
      <c r="A19" s="2">
        <v>10341</v>
      </c>
      <c r="B19" s="2" t="s">
        <v>2</v>
      </c>
      <c r="C19" s="2" t="s">
        <v>3</v>
      </c>
      <c r="D19" s="75">
        <v>8.7848880000000005</v>
      </c>
      <c r="E19" s="304"/>
      <c r="F19" s="82"/>
      <c r="G19" s="143"/>
      <c r="H19" s="51"/>
      <c r="I19" s="73"/>
      <c r="J19" s="44"/>
      <c r="K19" s="89" t="s">
        <v>110</v>
      </c>
      <c r="L19" s="90">
        <v>8.7848880000000005</v>
      </c>
      <c r="M19" s="33">
        <v>0</v>
      </c>
      <c r="N19" s="5">
        <f t="shared" si="3"/>
        <v>0</v>
      </c>
      <c r="O19" s="5">
        <v>8.7848880000000005</v>
      </c>
      <c r="P19" s="23">
        <v>4.17021</v>
      </c>
      <c r="Q19" s="9">
        <v>7.2479699999999996</v>
      </c>
      <c r="R19" s="9">
        <v>0</v>
      </c>
      <c r="S19" s="9">
        <v>0</v>
      </c>
      <c r="T19" s="37">
        <v>0</v>
      </c>
      <c r="U19" s="100">
        <f t="shared" si="4"/>
        <v>1.5369180000000009</v>
      </c>
      <c r="V19" s="112"/>
      <c r="W19" s="112"/>
      <c r="X19" s="112"/>
      <c r="AD19" s="112"/>
      <c r="AE19" s="112"/>
      <c r="AF19" s="112"/>
      <c r="AG19" s="112"/>
      <c r="AH19" s="112"/>
    </row>
    <row r="20" spans="1:34" ht="15" customHeight="1" x14ac:dyDescent="0.3">
      <c r="A20" s="2">
        <v>10342</v>
      </c>
      <c r="B20" s="2" t="s">
        <v>2</v>
      </c>
      <c r="C20" s="2" t="s">
        <v>3</v>
      </c>
      <c r="D20" s="75">
        <v>5.9691229999999997</v>
      </c>
      <c r="E20" s="304" t="s">
        <v>54</v>
      </c>
      <c r="F20" s="82">
        <v>42.832889999999999</v>
      </c>
      <c r="G20" s="143"/>
      <c r="H20" s="51"/>
      <c r="I20" s="73"/>
      <c r="J20" s="44"/>
      <c r="K20" s="89" t="s">
        <v>110</v>
      </c>
      <c r="L20" s="90">
        <v>5.9691229999999997</v>
      </c>
      <c r="M20" s="33">
        <v>0</v>
      </c>
      <c r="N20" s="5">
        <f t="shared" si="3"/>
        <v>0</v>
      </c>
      <c r="O20" s="5">
        <v>5.9691229999999997</v>
      </c>
      <c r="P20" s="23">
        <v>0</v>
      </c>
      <c r="Q20" s="9">
        <v>4.5009649999999999</v>
      </c>
      <c r="R20" s="9">
        <v>1.4681569999999999</v>
      </c>
      <c r="S20" s="9">
        <v>0</v>
      </c>
      <c r="T20" s="37">
        <v>0</v>
      </c>
      <c r="U20" s="100">
        <f t="shared" si="4"/>
        <v>1.000000000139778E-6</v>
      </c>
      <c r="V20" s="112"/>
      <c r="W20" s="112"/>
      <c r="X20" s="112"/>
      <c r="Y20" s="112"/>
      <c r="Z20" s="112"/>
      <c r="AA20" s="112"/>
      <c r="AB20" s="112"/>
      <c r="AC20" s="112"/>
    </row>
    <row r="21" spans="1:34" s="49" customFormat="1" ht="15" customHeight="1" x14ac:dyDescent="0.3">
      <c r="A21" s="2">
        <v>10343</v>
      </c>
      <c r="B21" s="2" t="s">
        <v>2</v>
      </c>
      <c r="C21" s="2" t="s">
        <v>3</v>
      </c>
      <c r="D21" s="75">
        <v>33.789189999999998</v>
      </c>
      <c r="E21" s="304"/>
      <c r="F21" s="82"/>
      <c r="G21" s="143"/>
      <c r="H21" s="82"/>
      <c r="I21" s="73"/>
      <c r="J21" s="44"/>
      <c r="K21" s="312" t="s">
        <v>110</v>
      </c>
      <c r="L21" s="90">
        <v>33.789189999999998</v>
      </c>
      <c r="M21" s="33">
        <v>0</v>
      </c>
      <c r="N21" s="5">
        <f t="shared" si="3"/>
        <v>0</v>
      </c>
      <c r="O21" s="5">
        <v>33.789189999999998</v>
      </c>
      <c r="P21" s="23">
        <v>0</v>
      </c>
      <c r="Q21" s="9">
        <v>14.888159999999999</v>
      </c>
      <c r="R21" s="9">
        <v>13.908950000000001</v>
      </c>
      <c r="S21" s="9">
        <v>1.1075219999999999</v>
      </c>
      <c r="T21" s="37">
        <v>0</v>
      </c>
      <c r="U21" s="100">
        <f t="shared" si="4"/>
        <v>3.8845579999999984</v>
      </c>
      <c r="V21" s="116"/>
      <c r="W21" s="116"/>
      <c r="X21" s="116"/>
      <c r="Y21" s="116"/>
      <c r="Z21" s="116"/>
      <c r="AA21" s="116"/>
      <c r="AB21" s="116"/>
      <c r="AC21" s="116"/>
    </row>
    <row r="22" spans="1:34" s="101" customFormat="1" ht="15" customHeight="1" x14ac:dyDescent="0.3">
      <c r="A22" s="2">
        <v>10481</v>
      </c>
      <c r="B22" s="2" t="s">
        <v>2</v>
      </c>
      <c r="C22" s="2" t="s">
        <v>3</v>
      </c>
      <c r="D22" s="75">
        <v>77.940849999999998</v>
      </c>
      <c r="E22" s="304"/>
      <c r="F22" s="82"/>
      <c r="G22" s="143"/>
      <c r="H22" s="51"/>
      <c r="I22" s="73"/>
      <c r="J22" s="44"/>
      <c r="K22" s="87"/>
      <c r="L22" s="90"/>
      <c r="M22" s="33">
        <v>0</v>
      </c>
      <c r="N22" s="5">
        <f t="shared" si="3"/>
        <v>0</v>
      </c>
      <c r="O22" s="5">
        <v>77.940849999999998</v>
      </c>
      <c r="P22" s="23">
        <v>0</v>
      </c>
      <c r="Q22" s="9">
        <v>28.72832</v>
      </c>
      <c r="R22" s="9">
        <v>22.131550000000001</v>
      </c>
      <c r="S22" s="9">
        <v>7.7026450000000004</v>
      </c>
      <c r="T22" s="37">
        <v>0</v>
      </c>
      <c r="U22" s="100">
        <f t="shared" si="4"/>
        <v>19.378334999999993</v>
      </c>
      <c r="V22" s="112"/>
      <c r="W22" s="112"/>
      <c r="X22" s="112"/>
      <c r="Y22" s="112"/>
      <c r="Z22" s="112"/>
      <c r="AA22" s="112"/>
      <c r="AB22" s="112"/>
      <c r="AC22" s="112"/>
    </row>
    <row r="23" spans="1:34" s="101" customFormat="1" ht="15" customHeight="1" x14ac:dyDescent="0.3">
      <c r="A23" s="2">
        <v>10482</v>
      </c>
      <c r="B23" s="2" t="s">
        <v>2</v>
      </c>
      <c r="C23" s="2" t="s">
        <v>3</v>
      </c>
      <c r="D23" s="75">
        <v>42.832889999999999</v>
      </c>
      <c r="E23" s="304"/>
      <c r="F23" s="82"/>
      <c r="G23" s="143"/>
      <c r="H23" s="51"/>
      <c r="I23" s="73"/>
      <c r="J23" s="44"/>
      <c r="K23" s="87"/>
      <c r="L23" s="90"/>
      <c r="M23" s="33">
        <v>0</v>
      </c>
      <c r="N23" s="5">
        <f t="shared" si="3"/>
        <v>0</v>
      </c>
      <c r="O23" s="5">
        <v>42.832889999999999</v>
      </c>
      <c r="P23" s="23">
        <v>13.212020000000001</v>
      </c>
      <c r="Q23" s="9">
        <v>1.232712</v>
      </c>
      <c r="R23" s="9">
        <v>1.1471439999999999</v>
      </c>
      <c r="S23" s="9">
        <v>24.61111</v>
      </c>
      <c r="T23" s="37">
        <v>0</v>
      </c>
      <c r="U23" s="100">
        <f t="shared" si="4"/>
        <v>15.841923999999999</v>
      </c>
      <c r="V23" s="112"/>
      <c r="W23" s="112"/>
      <c r="X23" s="112"/>
      <c r="Y23" s="112"/>
      <c r="Z23" s="112"/>
      <c r="AA23" s="112"/>
      <c r="AB23" s="112"/>
      <c r="AC23" s="112"/>
    </row>
    <row r="24" spans="1:34" ht="15" customHeight="1" x14ac:dyDescent="0.3">
      <c r="A24" s="2">
        <v>10483</v>
      </c>
      <c r="B24" s="2" t="s">
        <v>2</v>
      </c>
      <c r="C24" s="2" t="s">
        <v>3</v>
      </c>
      <c r="D24" s="75">
        <v>65.485119999999995</v>
      </c>
      <c r="E24" s="304"/>
      <c r="F24" s="82"/>
      <c r="G24" s="144"/>
      <c r="H24" s="111"/>
      <c r="I24" s="73"/>
      <c r="J24" s="44"/>
      <c r="K24" s="89"/>
      <c r="L24" s="90"/>
      <c r="M24" s="33">
        <v>0</v>
      </c>
      <c r="N24" s="5">
        <f t="shared" si="3"/>
        <v>0</v>
      </c>
      <c r="O24" s="5">
        <v>65.485119999999995</v>
      </c>
      <c r="P24" s="23">
        <v>0</v>
      </c>
      <c r="Q24" s="9">
        <v>0</v>
      </c>
      <c r="R24" s="9">
        <v>25.648019999999999</v>
      </c>
      <c r="S24" s="9">
        <v>0</v>
      </c>
      <c r="T24" s="37">
        <v>0</v>
      </c>
      <c r="U24" s="100">
        <f t="shared" si="4"/>
        <v>39.837099999999992</v>
      </c>
      <c r="V24" s="112"/>
      <c r="W24" s="112"/>
      <c r="X24" s="112"/>
      <c r="Y24" s="112"/>
      <c r="Z24" s="112"/>
      <c r="AA24" s="112"/>
      <c r="AB24" s="112"/>
      <c r="AC24" s="112"/>
    </row>
    <row r="25" spans="1:34" ht="15" customHeight="1" x14ac:dyDescent="0.3">
      <c r="A25" s="2">
        <v>10484</v>
      </c>
      <c r="B25" s="2" t="s">
        <v>2</v>
      </c>
      <c r="C25" s="2" t="s">
        <v>3</v>
      </c>
      <c r="D25" s="75">
        <v>48.912230000000001</v>
      </c>
      <c r="E25" s="304"/>
      <c r="F25" s="82"/>
      <c r="G25" s="143"/>
      <c r="H25" s="82"/>
      <c r="I25" s="73"/>
      <c r="J25" s="44"/>
      <c r="K25" s="89"/>
      <c r="L25" s="90"/>
      <c r="M25" s="33">
        <v>0</v>
      </c>
      <c r="N25" s="5">
        <f t="shared" si="3"/>
        <v>0</v>
      </c>
      <c r="O25" s="5">
        <v>48.912230000000001</v>
      </c>
      <c r="P25" s="23">
        <v>0</v>
      </c>
      <c r="Q25" s="9">
        <v>44.418930000000003</v>
      </c>
      <c r="R25" s="9">
        <v>4.4933019999999999</v>
      </c>
      <c r="S25" s="9">
        <v>0</v>
      </c>
      <c r="T25" s="37">
        <v>0</v>
      </c>
      <c r="U25" s="100">
        <f t="shared" si="4"/>
        <v>-2.0000000020559128E-6</v>
      </c>
      <c r="V25" s="112"/>
      <c r="W25" s="112"/>
      <c r="X25" s="112"/>
      <c r="Y25" s="112"/>
      <c r="Z25" s="112"/>
      <c r="AA25" s="112"/>
      <c r="AB25" s="112"/>
      <c r="AC25" s="112"/>
    </row>
    <row r="26" spans="1:34" x14ac:dyDescent="0.3">
      <c r="A26" s="2">
        <v>10485</v>
      </c>
      <c r="B26" s="2" t="s">
        <v>2</v>
      </c>
      <c r="C26" s="2" t="s">
        <v>3</v>
      </c>
      <c r="D26" s="75">
        <v>13.91924</v>
      </c>
      <c r="E26" s="304" t="s">
        <v>54</v>
      </c>
      <c r="F26" s="82">
        <v>13.91924</v>
      </c>
      <c r="G26" s="144"/>
      <c r="H26" s="111"/>
      <c r="I26" s="73"/>
      <c r="J26" s="44"/>
      <c r="K26" s="89"/>
      <c r="L26" s="90"/>
      <c r="M26" s="33">
        <v>0</v>
      </c>
      <c r="N26" s="5">
        <f t="shared" si="3"/>
        <v>0</v>
      </c>
      <c r="O26" s="5">
        <v>13.91924</v>
      </c>
      <c r="P26" s="23">
        <v>0</v>
      </c>
      <c r="Q26" s="9">
        <v>0</v>
      </c>
      <c r="R26" s="9">
        <v>0.51136700000000002</v>
      </c>
      <c r="S26" s="9">
        <v>12.707549999999999</v>
      </c>
      <c r="T26" s="37">
        <v>0.700326</v>
      </c>
      <c r="U26" s="100">
        <f t="shared" si="4"/>
        <v>-2.9999999995311555E-6</v>
      </c>
      <c r="V26" s="112"/>
      <c r="W26" s="112"/>
      <c r="X26" s="112"/>
      <c r="Y26" s="112"/>
      <c r="Z26" s="112"/>
      <c r="AA26" s="112"/>
      <c r="AB26" s="112"/>
      <c r="AC26" s="112"/>
    </row>
    <row r="27" spans="1:34" x14ac:dyDescent="0.3">
      <c r="A27" s="2">
        <v>10486</v>
      </c>
      <c r="B27" s="2" t="s">
        <v>2</v>
      </c>
      <c r="C27" s="2" t="s">
        <v>3</v>
      </c>
      <c r="D27" s="75">
        <v>62.353140000000003</v>
      </c>
      <c r="E27" s="304" t="s">
        <v>54</v>
      </c>
      <c r="F27" s="82">
        <v>62.353140000000003</v>
      </c>
      <c r="G27" s="144"/>
      <c r="H27" s="111"/>
      <c r="I27" s="73"/>
      <c r="J27" s="44"/>
      <c r="K27" s="89"/>
      <c r="L27" s="90"/>
      <c r="M27" s="33">
        <v>0</v>
      </c>
      <c r="N27" s="5">
        <f t="shared" si="3"/>
        <v>0</v>
      </c>
      <c r="O27" s="5">
        <v>62.353140000000003</v>
      </c>
      <c r="P27" s="23">
        <v>0</v>
      </c>
      <c r="Q27" s="9">
        <v>0</v>
      </c>
      <c r="R27" s="9">
        <v>1.2716620000000001</v>
      </c>
      <c r="S27" s="9">
        <v>61.081479999999999</v>
      </c>
      <c r="T27" s="37">
        <v>0</v>
      </c>
      <c r="U27" s="100">
        <f t="shared" si="4"/>
        <v>-1.9999999949504854E-6</v>
      </c>
      <c r="V27" s="112"/>
      <c r="W27" s="112"/>
      <c r="X27" s="112"/>
      <c r="Y27" s="112"/>
      <c r="Z27" s="112"/>
      <c r="AA27" s="112"/>
      <c r="AB27" s="112"/>
      <c r="AC27" s="112"/>
    </row>
    <row r="28" spans="1:34" x14ac:dyDescent="0.3">
      <c r="A28" s="2">
        <v>10487</v>
      </c>
      <c r="B28" s="2" t="s">
        <v>2</v>
      </c>
      <c r="C28" s="2" t="s">
        <v>3</v>
      </c>
      <c r="D28" s="75">
        <v>29.176500000000001</v>
      </c>
      <c r="E28" s="304" t="s">
        <v>44</v>
      </c>
      <c r="F28" s="82">
        <v>29.176500000000001</v>
      </c>
      <c r="G28" s="144"/>
      <c r="H28" s="111"/>
      <c r="I28" s="73"/>
      <c r="J28" s="44"/>
      <c r="K28" s="87"/>
      <c r="L28" s="90"/>
      <c r="M28" s="33">
        <v>0</v>
      </c>
      <c r="N28" s="5">
        <f t="shared" si="3"/>
        <v>2.2510000000000474E-2</v>
      </c>
      <c r="O28" s="5">
        <v>29.15399</v>
      </c>
      <c r="P28" s="23">
        <v>0</v>
      </c>
      <c r="Q28" s="9">
        <v>0</v>
      </c>
      <c r="R28" s="9">
        <v>8.3475199999999994</v>
      </c>
      <c r="S28" s="9">
        <v>20.804459999999999</v>
      </c>
      <c r="T28" s="37">
        <v>2.4518000000000002E-2</v>
      </c>
      <c r="U28" s="100">
        <f t="shared" si="4"/>
        <v>2.0000000020559128E-6</v>
      </c>
      <c r="V28" s="112"/>
      <c r="W28" s="112"/>
      <c r="X28" s="112"/>
      <c r="Y28" s="112"/>
      <c r="Z28" s="112"/>
      <c r="AA28" s="112"/>
      <c r="AB28" s="112"/>
      <c r="AC28" s="112"/>
    </row>
    <row r="29" spans="1:34" x14ac:dyDescent="0.3">
      <c r="A29" s="2">
        <v>10488</v>
      </c>
      <c r="B29" s="2" t="s">
        <v>2</v>
      </c>
      <c r="C29" s="2" t="s">
        <v>3</v>
      </c>
      <c r="D29" s="75">
        <v>18.820789999999999</v>
      </c>
      <c r="E29" s="304" t="s">
        <v>54</v>
      </c>
      <c r="F29" s="82">
        <v>18.820789999999999</v>
      </c>
      <c r="G29" s="144"/>
      <c r="H29" s="111"/>
      <c r="I29" s="73"/>
      <c r="J29" s="44"/>
      <c r="K29" s="312"/>
      <c r="L29" s="90"/>
      <c r="M29" s="33">
        <v>0</v>
      </c>
      <c r="N29" s="5">
        <f t="shared" si="3"/>
        <v>0</v>
      </c>
      <c r="O29" s="5">
        <v>18.820789999999999</v>
      </c>
      <c r="P29" s="23">
        <v>0</v>
      </c>
      <c r="Q29" s="9">
        <v>6.8519999999999996E-3</v>
      </c>
      <c r="R29" s="9">
        <v>1.5802099999999999</v>
      </c>
      <c r="S29" s="9">
        <v>17.233730000000001</v>
      </c>
      <c r="T29" s="37">
        <v>0</v>
      </c>
      <c r="U29" s="100">
        <f t="shared" si="4"/>
        <v>-2.0000000020559128E-6</v>
      </c>
      <c r="V29" s="112"/>
      <c r="W29" s="112"/>
      <c r="X29" s="112"/>
      <c r="Y29" s="112"/>
      <c r="Z29" s="112"/>
      <c r="AA29" s="112"/>
      <c r="AB29" s="112"/>
      <c r="AC29" s="112"/>
    </row>
    <row r="30" spans="1:34" x14ac:dyDescent="0.3">
      <c r="A30" s="2">
        <v>10734</v>
      </c>
      <c r="B30" s="2" t="s">
        <v>2</v>
      </c>
      <c r="C30" s="2" t="s">
        <v>6</v>
      </c>
      <c r="D30" s="75">
        <v>12.039949999999999</v>
      </c>
      <c r="E30" s="304" t="s">
        <v>54</v>
      </c>
      <c r="F30" s="82">
        <v>12.039949999999999</v>
      </c>
      <c r="G30" s="143"/>
      <c r="H30" s="82"/>
      <c r="I30" s="73"/>
      <c r="J30" s="44"/>
      <c r="K30" s="87"/>
      <c r="L30" s="90"/>
      <c r="M30" s="33">
        <v>0</v>
      </c>
      <c r="N30" s="5">
        <f t="shared" si="3"/>
        <v>0</v>
      </c>
      <c r="O30" s="5">
        <v>12.039949999999999</v>
      </c>
      <c r="P30" s="23">
        <v>0</v>
      </c>
      <c r="Q30" s="9">
        <v>0</v>
      </c>
      <c r="R30" s="9">
        <v>1.649953</v>
      </c>
      <c r="S30" s="9">
        <v>8.6862589999999997</v>
      </c>
      <c r="T30" s="37">
        <v>0</v>
      </c>
      <c r="U30" s="100">
        <f t="shared" si="4"/>
        <v>1.7037379999999995</v>
      </c>
      <c r="V30" s="112"/>
      <c r="W30" s="112"/>
      <c r="X30" s="112"/>
      <c r="Y30" s="112"/>
      <c r="Z30" s="112"/>
      <c r="AA30" s="112"/>
      <c r="AB30" s="112"/>
      <c r="AC30" s="112"/>
    </row>
    <row r="31" spans="1:34" x14ac:dyDescent="0.3">
      <c r="A31" s="2">
        <v>10736</v>
      </c>
      <c r="B31" s="2" t="s">
        <v>2</v>
      </c>
      <c r="C31" s="2" t="s">
        <v>6</v>
      </c>
      <c r="D31" s="75">
        <v>10.19651</v>
      </c>
      <c r="E31" s="304" t="s">
        <v>54</v>
      </c>
      <c r="F31" s="82">
        <v>10.19651</v>
      </c>
      <c r="G31" s="143"/>
      <c r="H31" s="82"/>
      <c r="I31" s="73">
        <v>0.53238399999999997</v>
      </c>
      <c r="J31" s="44">
        <v>0.53238399999999997</v>
      </c>
      <c r="K31" s="87"/>
      <c r="L31" s="90"/>
      <c r="M31" s="33">
        <v>0</v>
      </c>
      <c r="N31" s="5">
        <f t="shared" si="3"/>
        <v>4.4298789999999997</v>
      </c>
      <c r="O31" s="5">
        <v>5.7666310000000003</v>
      </c>
      <c r="P31" s="23">
        <v>0</v>
      </c>
      <c r="Q31" s="9">
        <v>0</v>
      </c>
      <c r="R31" s="9">
        <v>7.4818319999999998</v>
      </c>
      <c r="S31" s="9">
        <v>0</v>
      </c>
      <c r="T31" s="37">
        <v>0.88077000000000005</v>
      </c>
      <c r="U31" s="100">
        <f t="shared" si="4"/>
        <v>1.833908000000001</v>
      </c>
      <c r="V31" s="112"/>
      <c r="W31" s="112"/>
      <c r="X31" s="112"/>
      <c r="Y31" s="112"/>
      <c r="Z31" s="112"/>
      <c r="AA31" s="112"/>
      <c r="AB31" s="112"/>
      <c r="AC31" s="112"/>
    </row>
    <row r="32" spans="1:34" x14ac:dyDescent="0.3">
      <c r="A32" s="2">
        <v>10737</v>
      </c>
      <c r="B32" s="2" t="s">
        <v>2</v>
      </c>
      <c r="C32" s="2" t="s">
        <v>6</v>
      </c>
      <c r="D32" s="75">
        <v>2.9935999999999998</v>
      </c>
      <c r="E32" s="304" t="s">
        <v>54</v>
      </c>
      <c r="F32" s="82">
        <v>2.9935999999999998</v>
      </c>
      <c r="G32" s="144"/>
      <c r="H32" s="111"/>
      <c r="I32" s="73"/>
      <c r="J32" s="44"/>
      <c r="K32" s="87"/>
      <c r="L32" s="90"/>
      <c r="M32" s="33">
        <v>0</v>
      </c>
      <c r="N32" s="5">
        <f t="shared" si="3"/>
        <v>0</v>
      </c>
      <c r="O32" s="5">
        <v>2.9935999999999998</v>
      </c>
      <c r="P32" s="23">
        <v>0</v>
      </c>
      <c r="Q32" s="9">
        <v>0</v>
      </c>
      <c r="R32" s="9">
        <v>1.121408</v>
      </c>
      <c r="S32" s="9">
        <v>1.8721920000000001</v>
      </c>
      <c r="T32" s="37">
        <v>0</v>
      </c>
      <c r="U32" s="100">
        <f t="shared" si="4"/>
        <v>0</v>
      </c>
      <c r="V32" s="112"/>
      <c r="W32" s="112"/>
      <c r="X32" s="112"/>
      <c r="Y32" s="112"/>
      <c r="Z32" s="112"/>
      <c r="AA32" s="112"/>
      <c r="AB32" s="112"/>
      <c r="AC32" s="112"/>
    </row>
    <row r="33" spans="1:236" x14ac:dyDescent="0.3">
      <c r="A33" s="2">
        <v>10738</v>
      </c>
      <c r="B33" s="2" t="s">
        <v>2</v>
      </c>
      <c r="C33" s="2" t="s">
        <v>6</v>
      </c>
      <c r="D33" s="75">
        <v>5.689228</v>
      </c>
      <c r="E33" s="304" t="s">
        <v>54</v>
      </c>
      <c r="F33" s="82">
        <v>5.689228</v>
      </c>
      <c r="G33" s="143"/>
      <c r="H33" s="82"/>
      <c r="I33" s="73"/>
      <c r="J33" s="44"/>
      <c r="K33" s="87"/>
      <c r="L33" s="90"/>
      <c r="M33" s="33">
        <v>0</v>
      </c>
      <c r="N33" s="5">
        <f t="shared" si="3"/>
        <v>0</v>
      </c>
      <c r="O33" s="5">
        <v>5.689228</v>
      </c>
      <c r="P33" s="23">
        <v>0</v>
      </c>
      <c r="Q33" s="9">
        <v>0</v>
      </c>
      <c r="R33" s="9">
        <v>5.689228</v>
      </c>
      <c r="S33" s="9">
        <v>0</v>
      </c>
      <c r="T33" s="37">
        <v>0</v>
      </c>
      <c r="U33" s="100">
        <f t="shared" si="4"/>
        <v>0</v>
      </c>
      <c r="V33" s="112"/>
      <c r="W33" s="112"/>
      <c r="X33" s="112"/>
      <c r="Y33" s="112"/>
      <c r="Z33" s="112"/>
      <c r="AA33" s="112"/>
      <c r="AB33" s="112"/>
      <c r="AC33" s="112"/>
    </row>
    <row r="34" spans="1:236" x14ac:dyDescent="0.3">
      <c r="A34" s="2">
        <v>10739</v>
      </c>
      <c r="B34" s="2" t="s">
        <v>2</v>
      </c>
      <c r="C34" s="2" t="s">
        <v>6</v>
      </c>
      <c r="D34" s="75">
        <v>68.77731</v>
      </c>
      <c r="E34" s="304" t="s">
        <v>54</v>
      </c>
      <c r="F34" s="82">
        <v>68.77731</v>
      </c>
      <c r="G34" s="143"/>
      <c r="H34" s="82"/>
      <c r="I34" s="73">
        <v>19.672845000000002</v>
      </c>
      <c r="J34" s="44"/>
      <c r="K34" s="87"/>
      <c r="L34" s="90"/>
      <c r="M34" s="33">
        <v>0</v>
      </c>
      <c r="N34" s="5">
        <f t="shared" si="3"/>
        <v>68.77731</v>
      </c>
      <c r="O34" s="5">
        <v>0</v>
      </c>
      <c r="P34" s="23">
        <v>0</v>
      </c>
      <c r="Q34" s="9">
        <v>0</v>
      </c>
      <c r="R34" s="9">
        <v>0</v>
      </c>
      <c r="S34" s="9">
        <v>68.77731</v>
      </c>
      <c r="T34" s="37">
        <v>0</v>
      </c>
      <c r="U34" s="100">
        <f t="shared" si="4"/>
        <v>0</v>
      </c>
      <c r="V34" s="112"/>
      <c r="W34" s="112"/>
      <c r="X34" s="112"/>
      <c r="Y34" s="112"/>
      <c r="Z34" s="112"/>
      <c r="AA34" s="112"/>
      <c r="AB34" s="112"/>
      <c r="AC34" s="112"/>
    </row>
    <row r="35" spans="1:236" x14ac:dyDescent="0.3">
      <c r="A35" s="2">
        <v>10747</v>
      </c>
      <c r="B35" s="2" t="s">
        <v>2</v>
      </c>
      <c r="C35" s="2" t="s">
        <v>6</v>
      </c>
      <c r="D35" s="75">
        <v>19.10718</v>
      </c>
      <c r="E35" s="304"/>
      <c r="F35" s="82"/>
      <c r="G35" s="144"/>
      <c r="H35" s="111"/>
      <c r="I35" s="73"/>
      <c r="J35" s="44"/>
      <c r="K35" s="89" t="s">
        <v>110</v>
      </c>
      <c r="L35" s="90">
        <v>19.10718</v>
      </c>
      <c r="M35" s="33">
        <v>0</v>
      </c>
      <c r="N35" s="5">
        <f t="shared" si="3"/>
        <v>0</v>
      </c>
      <c r="O35" s="5">
        <v>19.10718</v>
      </c>
      <c r="P35" s="23">
        <v>0</v>
      </c>
      <c r="Q35" s="9">
        <v>18.47512</v>
      </c>
      <c r="R35" s="9">
        <v>0</v>
      </c>
      <c r="S35" s="9">
        <v>0</v>
      </c>
      <c r="T35" s="37">
        <v>0.63205999999999996</v>
      </c>
      <c r="U35" s="100">
        <f t="shared" si="4"/>
        <v>0</v>
      </c>
      <c r="V35" s="112"/>
      <c r="W35" s="112"/>
      <c r="X35" s="112"/>
      <c r="Y35" s="112"/>
      <c r="Z35" s="112"/>
      <c r="AA35" s="112"/>
      <c r="AB35" s="112"/>
      <c r="AC35" s="112"/>
    </row>
    <row r="36" spans="1:236" x14ac:dyDescent="0.3">
      <c r="A36" s="2">
        <v>10748</v>
      </c>
      <c r="B36" s="2" t="s">
        <v>2</v>
      </c>
      <c r="C36" s="2" t="s">
        <v>6</v>
      </c>
      <c r="D36" s="75">
        <v>32.889560000000003</v>
      </c>
      <c r="E36" s="304"/>
      <c r="F36" s="82"/>
      <c r="G36" s="141"/>
      <c r="H36" s="52"/>
      <c r="I36" s="73"/>
      <c r="J36" s="44"/>
      <c r="K36" s="89" t="s">
        <v>110</v>
      </c>
      <c r="L36" s="90">
        <v>32.889560000000003</v>
      </c>
      <c r="M36" s="33">
        <v>0</v>
      </c>
      <c r="N36" s="5">
        <f t="shared" si="3"/>
        <v>0</v>
      </c>
      <c r="O36" s="5">
        <v>32.889560000000003</v>
      </c>
      <c r="P36" s="23">
        <v>0</v>
      </c>
      <c r="Q36" s="9">
        <v>30.856349999999999</v>
      </c>
      <c r="R36" s="9">
        <v>0</v>
      </c>
      <c r="S36" s="9">
        <v>1.640153</v>
      </c>
      <c r="T36" s="37">
        <v>0</v>
      </c>
      <c r="U36" s="100">
        <f t="shared" si="4"/>
        <v>0.39305700000000598</v>
      </c>
      <c r="V36" s="112"/>
      <c r="W36" s="112"/>
      <c r="X36" s="112"/>
      <c r="Y36" s="112"/>
      <c r="Z36" s="112"/>
      <c r="AA36" s="112"/>
      <c r="AB36" s="112"/>
      <c r="AC36" s="112"/>
    </row>
    <row r="37" spans="1:236" x14ac:dyDescent="0.3">
      <c r="A37" s="2">
        <v>10749</v>
      </c>
      <c r="B37" s="2" t="s">
        <v>2</v>
      </c>
      <c r="C37" s="2" t="s">
        <v>6</v>
      </c>
      <c r="D37" s="75">
        <v>12.41892</v>
      </c>
      <c r="E37" s="304"/>
      <c r="F37" s="82"/>
      <c r="G37" s="144"/>
      <c r="H37" s="111"/>
      <c r="I37" s="73"/>
      <c r="J37" s="44"/>
      <c r="K37" s="89" t="s">
        <v>110</v>
      </c>
      <c r="L37" s="90">
        <v>12.41892</v>
      </c>
      <c r="M37" s="33">
        <v>0</v>
      </c>
      <c r="N37" s="5">
        <f t="shared" si="3"/>
        <v>0</v>
      </c>
      <c r="O37" s="5">
        <v>12.41892</v>
      </c>
      <c r="P37" s="23">
        <v>0</v>
      </c>
      <c r="Q37" s="9">
        <v>10.19627</v>
      </c>
      <c r="R37" s="9">
        <v>0</v>
      </c>
      <c r="S37" s="9">
        <v>0</v>
      </c>
      <c r="T37" s="37">
        <v>0</v>
      </c>
      <c r="U37" s="100">
        <f t="shared" si="4"/>
        <v>2.2226499999999998</v>
      </c>
      <c r="V37" s="114"/>
      <c r="W37" s="114"/>
      <c r="X37" s="114"/>
      <c r="Y37" s="114"/>
      <c r="Z37" s="114"/>
      <c r="AA37" s="114"/>
      <c r="AB37" s="114"/>
      <c r="AC37" s="114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</row>
    <row r="38" spans="1:236" x14ac:dyDescent="0.3">
      <c r="A38" s="2">
        <v>10750</v>
      </c>
      <c r="B38" s="2" t="s">
        <v>2</v>
      </c>
      <c r="C38" s="2" t="s">
        <v>6</v>
      </c>
      <c r="D38" s="75">
        <v>4.7132040000000002</v>
      </c>
      <c r="E38" s="304"/>
      <c r="F38" s="82"/>
      <c r="I38" s="73"/>
      <c r="J38" s="44"/>
      <c r="K38" s="312" t="s">
        <v>110</v>
      </c>
      <c r="L38" s="158">
        <v>4.7132040000000002</v>
      </c>
      <c r="M38" s="33">
        <v>0</v>
      </c>
      <c r="N38" s="5">
        <f t="shared" si="3"/>
        <v>0</v>
      </c>
      <c r="O38" s="5">
        <v>4.7132040000000002</v>
      </c>
      <c r="P38" s="23">
        <v>0</v>
      </c>
      <c r="Q38" s="9">
        <v>4.0377910000000004</v>
      </c>
      <c r="R38" s="9">
        <v>0.65964500000000004</v>
      </c>
      <c r="S38" s="9">
        <v>0</v>
      </c>
      <c r="T38" s="37">
        <v>0</v>
      </c>
      <c r="U38" s="100">
        <f t="shared" si="4"/>
        <v>1.576799999999956E-2</v>
      </c>
      <c r="V38" s="114"/>
      <c r="W38" s="114"/>
      <c r="X38" s="114"/>
      <c r="Y38" s="114"/>
      <c r="Z38" s="114"/>
      <c r="AA38" s="114"/>
      <c r="AB38" s="114"/>
      <c r="AC38" s="114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</row>
    <row r="39" spans="1:236" x14ac:dyDescent="0.3">
      <c r="A39" s="2">
        <v>10751</v>
      </c>
      <c r="B39" s="2" t="s">
        <v>2</v>
      </c>
      <c r="C39" s="2" t="s">
        <v>6</v>
      </c>
      <c r="D39" s="75">
        <v>4.9741140000000001</v>
      </c>
      <c r="E39" s="305"/>
      <c r="F39" s="82"/>
      <c r="G39" s="144"/>
      <c r="H39" s="111"/>
      <c r="I39" s="73"/>
      <c r="J39" s="44"/>
      <c r="K39" s="87" t="s">
        <v>110</v>
      </c>
      <c r="L39" s="9">
        <v>4.9741140000000001</v>
      </c>
      <c r="M39" s="33">
        <v>0</v>
      </c>
      <c r="N39" s="5">
        <f t="shared" si="3"/>
        <v>0</v>
      </c>
      <c r="O39" s="5">
        <v>4.9741140000000001</v>
      </c>
      <c r="P39" s="23">
        <v>0</v>
      </c>
      <c r="Q39" s="9">
        <v>4.9741140000000001</v>
      </c>
      <c r="R39" s="9">
        <v>0</v>
      </c>
      <c r="S39" s="9">
        <v>0</v>
      </c>
      <c r="T39" s="37">
        <v>0</v>
      </c>
      <c r="U39" s="100">
        <f t="shared" si="4"/>
        <v>0</v>
      </c>
      <c r="V39" s="112"/>
      <c r="W39" s="112"/>
      <c r="X39" s="112"/>
      <c r="Y39" s="112"/>
      <c r="Z39" s="112"/>
      <c r="AA39" s="112"/>
      <c r="AB39" s="112"/>
      <c r="AC39" s="112"/>
    </row>
    <row r="40" spans="1:236" s="49" customFormat="1" x14ac:dyDescent="0.3">
      <c r="A40" s="2">
        <v>10752</v>
      </c>
      <c r="B40" s="2" t="s">
        <v>2</v>
      </c>
      <c r="C40" s="2" t="s">
        <v>6</v>
      </c>
      <c r="D40" s="75">
        <v>14.65302</v>
      </c>
      <c r="E40" s="305"/>
      <c r="F40" s="51"/>
      <c r="G40" s="151"/>
      <c r="H40" s="153"/>
      <c r="I40" s="79"/>
      <c r="J40" s="80"/>
      <c r="K40" s="87" t="s">
        <v>110</v>
      </c>
      <c r="L40" s="9">
        <v>14.65302</v>
      </c>
      <c r="M40" s="33">
        <v>0</v>
      </c>
      <c r="N40" s="5">
        <f t="shared" si="3"/>
        <v>0</v>
      </c>
      <c r="O40" s="5">
        <v>14.65302</v>
      </c>
      <c r="P40" s="23">
        <v>0</v>
      </c>
      <c r="Q40" s="9">
        <v>13.50604</v>
      </c>
      <c r="R40" s="9">
        <v>0</v>
      </c>
      <c r="S40" s="9">
        <v>1.0502450000000001</v>
      </c>
      <c r="T40" s="37">
        <v>0</v>
      </c>
      <c r="U40" s="100">
        <f t="shared" si="4"/>
        <v>9.6734999999998905E-2</v>
      </c>
      <c r="V40" s="134"/>
      <c r="W40" s="134"/>
      <c r="X40" s="134"/>
      <c r="Y40" s="134"/>
      <c r="Z40" s="134"/>
      <c r="AA40" s="134"/>
      <c r="AB40" s="134"/>
      <c r="AC40" s="134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3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3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3"/>
      <c r="DY40" s="133"/>
      <c r="DZ40" s="133"/>
      <c r="EA40" s="133"/>
      <c r="EB40" s="133"/>
      <c r="EC40" s="133"/>
      <c r="ED40" s="133"/>
      <c r="EE40" s="133"/>
      <c r="EF40" s="133"/>
      <c r="EG40" s="133"/>
      <c r="EH40" s="133"/>
      <c r="EI40" s="133"/>
      <c r="EJ40" s="133"/>
      <c r="EK40" s="133"/>
      <c r="EL40" s="133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3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3"/>
      <c r="FJ40" s="133"/>
      <c r="FK40" s="133"/>
      <c r="FL40" s="133"/>
      <c r="FM40" s="133"/>
      <c r="FN40" s="133"/>
      <c r="FO40" s="133"/>
      <c r="FP40" s="133"/>
      <c r="FQ40" s="133"/>
      <c r="FR40" s="133"/>
      <c r="FS40" s="133"/>
      <c r="FT40" s="133"/>
      <c r="FU40" s="133"/>
      <c r="FV40" s="133"/>
      <c r="FW40" s="133"/>
      <c r="FX40" s="133"/>
      <c r="FY40" s="133"/>
      <c r="FZ40" s="133"/>
      <c r="GA40" s="133"/>
      <c r="GB40" s="133"/>
      <c r="GC40" s="133"/>
      <c r="GD40" s="133"/>
      <c r="GE40" s="133"/>
      <c r="GF40" s="133"/>
      <c r="GG40" s="133"/>
      <c r="GH40" s="133"/>
      <c r="GI40" s="133"/>
      <c r="GJ40" s="133"/>
      <c r="GK40" s="133"/>
      <c r="GL40" s="133"/>
      <c r="GM40" s="133"/>
      <c r="GN40" s="133"/>
      <c r="GO40" s="133"/>
      <c r="GP40" s="133"/>
      <c r="GQ40" s="133"/>
      <c r="GR40" s="133"/>
      <c r="GS40" s="133"/>
      <c r="GT40" s="133"/>
      <c r="GU40" s="133"/>
      <c r="GV40" s="133"/>
      <c r="GW40" s="133"/>
      <c r="GX40" s="133"/>
      <c r="GY40" s="133"/>
      <c r="GZ40" s="133"/>
      <c r="HA40" s="133"/>
      <c r="HB40" s="133"/>
      <c r="HC40" s="133"/>
      <c r="HD40" s="133"/>
      <c r="HE40" s="133"/>
      <c r="HF40" s="133"/>
      <c r="HG40" s="133"/>
      <c r="HH40" s="133"/>
      <c r="HI40" s="133"/>
      <c r="HJ40" s="133"/>
      <c r="HK40" s="133"/>
      <c r="HL40" s="133"/>
      <c r="HM40" s="133"/>
      <c r="HN40" s="133"/>
      <c r="HO40" s="133"/>
      <c r="HP40" s="133"/>
      <c r="HQ40" s="133"/>
      <c r="HR40" s="133"/>
      <c r="HS40" s="133"/>
      <c r="HT40" s="133"/>
      <c r="HU40" s="133"/>
      <c r="HV40" s="133"/>
      <c r="HW40" s="133"/>
      <c r="HX40" s="133"/>
      <c r="HY40" s="133"/>
      <c r="HZ40" s="133"/>
      <c r="IA40" s="133"/>
      <c r="IB40" s="133"/>
    </row>
    <row r="41" spans="1:236" s="128" customFormat="1" x14ac:dyDescent="0.3">
      <c r="A41" s="2">
        <v>10915</v>
      </c>
      <c r="B41" s="2" t="s">
        <v>2</v>
      </c>
      <c r="C41" s="2" t="s">
        <v>5</v>
      </c>
      <c r="D41" s="75">
        <v>3.3908900000000002</v>
      </c>
      <c r="E41" s="306"/>
      <c r="F41" s="52"/>
      <c r="G41" s="141"/>
      <c r="H41" s="52"/>
      <c r="I41" s="73"/>
      <c r="J41" s="44"/>
      <c r="K41" s="87" t="s">
        <v>110</v>
      </c>
      <c r="L41" s="9">
        <v>3.3908900000000002</v>
      </c>
      <c r="M41" s="33">
        <v>0</v>
      </c>
      <c r="N41" s="5">
        <f t="shared" si="3"/>
        <v>0</v>
      </c>
      <c r="O41" s="5">
        <v>3.3908900000000002</v>
      </c>
      <c r="P41" s="23">
        <v>0</v>
      </c>
      <c r="Q41" s="9">
        <v>1.799698</v>
      </c>
      <c r="R41" s="9">
        <v>0</v>
      </c>
      <c r="S41" s="9">
        <v>0</v>
      </c>
      <c r="T41" s="37">
        <v>0</v>
      </c>
      <c r="U41" s="100">
        <f t="shared" si="4"/>
        <v>1.5911920000000002</v>
      </c>
      <c r="V41" s="117"/>
      <c r="W41" s="112"/>
      <c r="X41" s="112"/>
      <c r="Y41" s="117"/>
      <c r="Z41" s="112"/>
      <c r="AA41" s="112"/>
      <c r="AB41" s="112"/>
      <c r="AC41" s="112"/>
    </row>
    <row r="42" spans="1:236" s="128" customFormat="1" x14ac:dyDescent="0.3">
      <c r="A42" s="2">
        <v>11022</v>
      </c>
      <c r="B42" s="2" t="s">
        <v>2</v>
      </c>
      <c r="C42" s="2" t="s">
        <v>4</v>
      </c>
      <c r="D42" s="75">
        <v>10.87588</v>
      </c>
      <c r="E42" s="307" t="s">
        <v>54</v>
      </c>
      <c r="F42" s="82">
        <v>10.87588</v>
      </c>
      <c r="G42" s="141"/>
      <c r="H42" s="52"/>
      <c r="I42" s="73"/>
      <c r="J42" s="44"/>
      <c r="K42" s="89"/>
      <c r="L42" s="90"/>
      <c r="M42" s="33">
        <v>0</v>
      </c>
      <c r="N42" s="5">
        <f t="shared" si="3"/>
        <v>0</v>
      </c>
      <c r="O42" s="5">
        <v>10.87588</v>
      </c>
      <c r="P42" s="23">
        <v>0</v>
      </c>
      <c r="Q42" s="9">
        <v>1.190914</v>
      </c>
      <c r="R42" s="9">
        <v>7.7395459999999998</v>
      </c>
      <c r="S42" s="9">
        <v>1.945419</v>
      </c>
      <c r="T42" s="37">
        <v>0</v>
      </c>
      <c r="U42" s="100">
        <f t="shared" si="4"/>
        <v>1.0000000010279564E-6</v>
      </c>
      <c r="V42" s="117"/>
      <c r="W42" s="112"/>
      <c r="X42" s="112"/>
      <c r="Y42" s="117"/>
      <c r="Z42" s="112"/>
      <c r="AA42" s="112"/>
      <c r="AB42" s="112"/>
      <c r="AC42" s="112"/>
    </row>
    <row r="43" spans="1:236" x14ac:dyDescent="0.3">
      <c r="A43" s="2">
        <v>11120</v>
      </c>
      <c r="B43" s="2" t="s">
        <v>2</v>
      </c>
      <c r="C43" s="2" t="s">
        <v>4</v>
      </c>
      <c r="D43" s="75">
        <v>34.852899999999998</v>
      </c>
      <c r="E43" s="304"/>
      <c r="F43" s="82"/>
      <c r="G43" s="143"/>
      <c r="H43" s="51"/>
      <c r="I43" s="73"/>
      <c r="J43" s="44"/>
      <c r="K43" s="91"/>
      <c r="L43" s="90"/>
      <c r="M43" s="33">
        <v>0</v>
      </c>
      <c r="N43" s="5">
        <f t="shared" si="3"/>
        <v>0</v>
      </c>
      <c r="O43" s="5">
        <v>34.852899999999998</v>
      </c>
      <c r="P43" s="23">
        <v>31.07039</v>
      </c>
      <c r="Q43" s="9">
        <v>0</v>
      </c>
      <c r="R43" s="9">
        <v>18.197669999999999</v>
      </c>
      <c r="S43" s="9">
        <v>6.2840199999999999</v>
      </c>
      <c r="T43" s="37">
        <v>0</v>
      </c>
      <c r="U43" s="100">
        <f t="shared" si="4"/>
        <v>10.371209999999998</v>
      </c>
      <c r="V43" s="112"/>
      <c r="W43" s="112"/>
      <c r="X43" s="112"/>
      <c r="Y43" s="112"/>
      <c r="Z43" s="112"/>
      <c r="AA43" s="112"/>
      <c r="AB43" s="112"/>
      <c r="AC43" s="112"/>
    </row>
    <row r="44" spans="1:236" x14ac:dyDescent="0.3">
      <c r="A44" s="2">
        <v>11122</v>
      </c>
      <c r="B44" s="2" t="s">
        <v>2</v>
      </c>
      <c r="C44" s="2" t="s">
        <v>4</v>
      </c>
      <c r="D44" s="75">
        <v>106.92359999999999</v>
      </c>
      <c r="E44" s="304"/>
      <c r="F44" s="82"/>
      <c r="G44" s="144"/>
      <c r="H44" s="111"/>
      <c r="I44" s="73"/>
      <c r="J44" s="44"/>
      <c r="K44" s="89"/>
      <c r="L44" s="90"/>
      <c r="M44" s="33">
        <v>0</v>
      </c>
      <c r="N44" s="5">
        <f t="shared" si="3"/>
        <v>0</v>
      </c>
      <c r="O44" s="5">
        <v>106.92359999999999</v>
      </c>
      <c r="P44" s="23">
        <v>0</v>
      </c>
      <c r="Q44" s="9">
        <v>74.034139999999994</v>
      </c>
      <c r="R44" s="9">
        <v>5.5195150000000002</v>
      </c>
      <c r="S44" s="9">
        <v>23.565239999999999</v>
      </c>
      <c r="T44" s="37">
        <v>0</v>
      </c>
      <c r="U44" s="100">
        <f t="shared" si="4"/>
        <v>3.8047049999999984</v>
      </c>
      <c r="V44" s="112"/>
      <c r="W44" s="112"/>
      <c r="X44" s="112"/>
      <c r="Y44" s="112"/>
      <c r="Z44" s="112"/>
      <c r="AA44" s="112"/>
      <c r="AB44" s="112"/>
      <c r="AC44" s="112"/>
    </row>
    <row r="45" spans="1:236" x14ac:dyDescent="0.3">
      <c r="A45" s="2">
        <v>11123</v>
      </c>
      <c r="B45" s="2" t="s">
        <v>2</v>
      </c>
      <c r="C45" s="2" t="s">
        <v>4</v>
      </c>
      <c r="D45" s="75">
        <v>83.625429999999994</v>
      </c>
      <c r="E45" s="304" t="s">
        <v>54</v>
      </c>
      <c r="F45" s="82">
        <v>83.625429999999994</v>
      </c>
      <c r="G45" s="143"/>
      <c r="H45" s="82"/>
      <c r="I45" s="73"/>
      <c r="J45" s="44"/>
      <c r="K45" s="91"/>
      <c r="L45" s="90"/>
      <c r="M45" s="33">
        <v>0</v>
      </c>
      <c r="N45" s="5">
        <f t="shared" si="3"/>
        <v>0</v>
      </c>
      <c r="O45" s="5">
        <v>83.625429999999994</v>
      </c>
      <c r="P45" s="23">
        <v>0</v>
      </c>
      <c r="Q45" s="9">
        <v>20.01529</v>
      </c>
      <c r="R45" s="9">
        <v>3.2850199999999998</v>
      </c>
      <c r="S45" s="9">
        <v>41.837429999999998</v>
      </c>
      <c r="T45" s="37">
        <v>0</v>
      </c>
      <c r="U45" s="100">
        <f t="shared" si="4"/>
        <v>18.487690000000001</v>
      </c>
      <c r="V45" s="112"/>
      <c r="W45" s="112"/>
      <c r="X45" s="112"/>
      <c r="Y45" s="112"/>
      <c r="Z45" s="112"/>
      <c r="AA45" s="112"/>
      <c r="AB45" s="112"/>
      <c r="AC45" s="112"/>
    </row>
    <row r="46" spans="1:236" s="161" customFormat="1" x14ac:dyDescent="0.3">
      <c r="A46" s="2">
        <v>11126</v>
      </c>
      <c r="B46" s="2" t="s">
        <v>2</v>
      </c>
      <c r="C46" s="2" t="s">
        <v>4</v>
      </c>
      <c r="D46" s="75">
        <v>74.589699999999993</v>
      </c>
      <c r="E46" s="304" t="s">
        <v>54</v>
      </c>
      <c r="F46" s="82">
        <v>74.589699999999993</v>
      </c>
      <c r="G46" s="143"/>
      <c r="H46" s="82"/>
      <c r="I46" s="73"/>
      <c r="J46" s="44"/>
      <c r="K46" s="91"/>
      <c r="L46" s="90"/>
      <c r="M46" s="33">
        <v>0</v>
      </c>
      <c r="N46" s="5">
        <f t="shared" si="3"/>
        <v>0</v>
      </c>
      <c r="O46" s="5">
        <v>74.589699999999993</v>
      </c>
      <c r="P46" s="23">
        <v>30.664919999999999</v>
      </c>
      <c r="Q46" s="9">
        <v>0</v>
      </c>
      <c r="R46" s="9">
        <v>27.947900000000001</v>
      </c>
      <c r="S46" s="9">
        <v>19.673459999999999</v>
      </c>
      <c r="T46" s="37">
        <v>0</v>
      </c>
      <c r="U46" s="100">
        <f t="shared" si="4"/>
        <v>26.968339999999998</v>
      </c>
      <c r="V46" s="112"/>
      <c r="W46" s="112"/>
      <c r="X46" s="112"/>
      <c r="Y46" s="112"/>
      <c r="Z46" s="112"/>
      <c r="AA46" s="112"/>
      <c r="AB46" s="112"/>
      <c r="AC46" s="112"/>
    </row>
    <row r="47" spans="1:236" x14ac:dyDescent="0.3">
      <c r="A47" s="2">
        <v>11128</v>
      </c>
      <c r="B47" s="2" t="s">
        <v>2</v>
      </c>
      <c r="C47" s="2" t="s">
        <v>4</v>
      </c>
      <c r="D47" s="75">
        <v>14.75347</v>
      </c>
      <c r="E47" s="304" t="s">
        <v>54</v>
      </c>
      <c r="F47" s="82">
        <v>14.75347</v>
      </c>
      <c r="G47" s="144"/>
      <c r="H47" s="111"/>
      <c r="I47" s="73"/>
      <c r="J47" s="44"/>
      <c r="K47" s="89"/>
      <c r="L47" s="90"/>
      <c r="M47" s="33">
        <v>0</v>
      </c>
      <c r="N47" s="5">
        <f t="shared" si="3"/>
        <v>1.1977499999999992</v>
      </c>
      <c r="O47" s="5">
        <v>13.555720000000001</v>
      </c>
      <c r="P47" s="23">
        <v>13.866680000000001</v>
      </c>
      <c r="Q47" s="9">
        <v>2.540041</v>
      </c>
      <c r="R47" s="9">
        <v>7.1404439999999996</v>
      </c>
      <c r="S47" s="9">
        <v>4.6108539999999998</v>
      </c>
      <c r="T47" s="37">
        <v>0.46213500000000002</v>
      </c>
      <c r="U47" s="100">
        <f t="shared" si="4"/>
        <v>-3.999999998782755E-6</v>
      </c>
      <c r="V47" s="112"/>
      <c r="W47" s="112"/>
      <c r="X47" s="112"/>
      <c r="Y47" s="112"/>
      <c r="Z47" s="112"/>
      <c r="AA47" s="112"/>
      <c r="AB47" s="112"/>
      <c r="AC47" s="112"/>
    </row>
    <row r="48" spans="1:236" s="161" customFormat="1" x14ac:dyDescent="0.3">
      <c r="A48" s="2">
        <v>11129</v>
      </c>
      <c r="B48" s="2" t="s">
        <v>2</v>
      </c>
      <c r="C48" s="2" t="s">
        <v>4</v>
      </c>
      <c r="D48" s="75">
        <v>58.402709999999999</v>
      </c>
      <c r="E48" s="304" t="s">
        <v>54</v>
      </c>
      <c r="F48" s="82">
        <v>58.402709999999999</v>
      </c>
      <c r="G48" s="144"/>
      <c r="H48" s="111"/>
      <c r="I48" s="73"/>
      <c r="J48" s="44">
        <v>2.0279440000000002</v>
      </c>
      <c r="K48" s="89"/>
      <c r="L48" s="90"/>
      <c r="M48" s="33">
        <v>0</v>
      </c>
      <c r="N48" s="5">
        <f t="shared" si="3"/>
        <v>2.2016399999999976</v>
      </c>
      <c r="O48" s="5">
        <v>56.201070000000001</v>
      </c>
      <c r="P48" s="23">
        <v>27.242069999999998</v>
      </c>
      <c r="Q48" s="9">
        <v>4.7638249999999998</v>
      </c>
      <c r="R48" s="9">
        <v>52.779809999999998</v>
      </c>
      <c r="S48" s="9">
        <v>0.85907699999999998</v>
      </c>
      <c r="T48" s="37">
        <v>0</v>
      </c>
      <c r="U48" s="100">
        <f t="shared" si="4"/>
        <v>-1.9999999949504854E-6</v>
      </c>
      <c r="V48" s="112"/>
      <c r="W48" s="112"/>
      <c r="X48" s="112"/>
      <c r="Y48" s="112"/>
      <c r="Z48" s="112"/>
      <c r="AA48" s="112"/>
      <c r="AB48" s="112"/>
      <c r="AC48" s="112"/>
    </row>
    <row r="49" spans="1:29" s="161" customFormat="1" x14ac:dyDescent="0.3">
      <c r="A49" s="2">
        <v>22486</v>
      </c>
      <c r="B49" s="2" t="s">
        <v>2</v>
      </c>
      <c r="C49" s="2" t="s">
        <v>4</v>
      </c>
      <c r="D49" s="75">
        <v>83.460769999999997</v>
      </c>
      <c r="E49" s="304" t="s">
        <v>54</v>
      </c>
      <c r="F49" s="82">
        <v>83.460769999999997</v>
      </c>
      <c r="G49" s="144"/>
      <c r="H49" s="111"/>
      <c r="I49" s="73">
        <v>15.397319</v>
      </c>
      <c r="J49" s="44"/>
      <c r="K49" s="89"/>
      <c r="L49" s="90"/>
      <c r="M49" s="33">
        <v>0</v>
      </c>
      <c r="N49" s="5">
        <f t="shared" si="3"/>
        <v>56.763009999999994</v>
      </c>
      <c r="O49" s="5">
        <v>26.697759999999999</v>
      </c>
      <c r="P49" s="23">
        <v>0</v>
      </c>
      <c r="Q49" s="9">
        <v>0</v>
      </c>
      <c r="R49" s="9">
        <v>6.6287349999999998</v>
      </c>
      <c r="S49" s="9">
        <v>63.234490000000001</v>
      </c>
      <c r="T49" s="37">
        <v>5.0102739999999999</v>
      </c>
      <c r="U49" s="100">
        <f t="shared" si="4"/>
        <v>8.5872710000000012</v>
      </c>
      <c r="V49" s="112"/>
      <c r="W49" s="112"/>
      <c r="X49" s="112"/>
      <c r="Y49" s="112"/>
      <c r="Z49" s="112"/>
      <c r="AA49" s="112"/>
      <c r="AB49" s="112"/>
      <c r="AC49" s="112"/>
    </row>
    <row r="50" spans="1:29" s="46" customFormat="1" x14ac:dyDescent="0.3">
      <c r="A50" s="47" t="s">
        <v>52</v>
      </c>
      <c r="B50" s="47" t="s">
        <v>2</v>
      </c>
      <c r="C50" s="47"/>
      <c r="D50" s="20">
        <f>SUM(D17:D49)</f>
        <v>1133.7770969999997</v>
      </c>
      <c r="E50" s="20"/>
      <c r="F50" s="20">
        <f>SUM(F17:F49)</f>
        <v>658.972308</v>
      </c>
      <c r="G50" s="20"/>
      <c r="H50" s="20">
        <f>SUM(H17:H49)</f>
        <v>0</v>
      </c>
      <c r="I50" s="20">
        <f>SUM(I17:I49)</f>
        <v>37.841082999999998</v>
      </c>
      <c r="J50" s="20">
        <f>SUM(J17:J49)</f>
        <v>2.5603280000000002</v>
      </c>
      <c r="K50" s="20"/>
      <c r="L50" s="20">
        <f t="shared" ref="L50:U50" si="5">SUM(L17:L49)</f>
        <v>140.69008900000003</v>
      </c>
      <c r="M50" s="20">
        <f t="shared" si="5"/>
        <v>0</v>
      </c>
      <c r="N50" s="20">
        <f t="shared" si="5"/>
        <v>137.72796899999997</v>
      </c>
      <c r="O50" s="20">
        <f t="shared" si="5"/>
        <v>996.04912799999988</v>
      </c>
      <c r="P50" s="20">
        <f t="shared" si="5"/>
        <v>120.22628999999999</v>
      </c>
      <c r="Q50" s="20">
        <f t="shared" si="5"/>
        <v>308.87946999999997</v>
      </c>
      <c r="R50" s="20">
        <f t="shared" si="5"/>
        <v>238.95381200000003</v>
      </c>
      <c r="S50" s="20">
        <f t="shared" si="5"/>
        <v>421.67864200000008</v>
      </c>
      <c r="T50" s="20">
        <f t="shared" si="5"/>
        <v>7.710083</v>
      </c>
      <c r="U50" s="20">
        <f t="shared" si="5"/>
        <v>156.55508999999995</v>
      </c>
      <c r="V50" s="136"/>
      <c r="W50" s="136"/>
      <c r="X50" s="136"/>
      <c r="Y50" s="136"/>
      <c r="Z50" s="136"/>
      <c r="AA50" s="136"/>
      <c r="AB50" s="136"/>
      <c r="AC50" s="136"/>
    </row>
    <row r="51" spans="1:29" s="161" customFormat="1" ht="28.8" x14ac:dyDescent="0.3">
      <c r="A51" s="2"/>
      <c r="B51" s="2"/>
      <c r="C51" s="2"/>
      <c r="D51" s="75"/>
      <c r="E51" s="148"/>
      <c r="F51" s="82"/>
      <c r="G51" s="144"/>
      <c r="H51" s="111"/>
      <c r="I51" s="73"/>
      <c r="J51" s="44"/>
      <c r="K51" s="89"/>
      <c r="L51" s="90"/>
      <c r="M51" s="48"/>
      <c r="N51" s="5"/>
      <c r="O51" s="5"/>
      <c r="P51" s="23"/>
      <c r="Q51" s="344" t="s">
        <v>95</v>
      </c>
      <c r="R51" s="344"/>
      <c r="S51" s="344"/>
      <c r="T51" s="139" t="s">
        <v>67</v>
      </c>
      <c r="U51" s="100"/>
      <c r="V51" s="300" t="s">
        <v>96</v>
      </c>
      <c r="W51" s="112"/>
      <c r="X51" s="112"/>
      <c r="Y51" s="112"/>
      <c r="Z51" s="112"/>
      <c r="AA51" s="112"/>
      <c r="AB51" s="112"/>
      <c r="AC51" s="112"/>
    </row>
    <row r="52" spans="1:29" s="161" customFormat="1" ht="28.8" x14ac:dyDescent="0.3">
      <c r="A52" s="2"/>
      <c r="B52" s="2"/>
      <c r="C52" s="2"/>
      <c r="D52" s="75"/>
      <c r="E52" s="148"/>
      <c r="F52" s="82"/>
      <c r="G52" s="144"/>
      <c r="H52" s="111"/>
      <c r="I52" s="73"/>
      <c r="J52" s="44"/>
      <c r="K52" s="89"/>
      <c r="L52" s="90"/>
      <c r="M52" s="48"/>
      <c r="N52" s="5"/>
      <c r="O52" s="5"/>
      <c r="P52" s="23"/>
      <c r="Q52" s="127" t="s">
        <v>48</v>
      </c>
      <c r="R52" s="127" t="s">
        <v>49</v>
      </c>
      <c r="S52" s="127" t="s">
        <v>68</v>
      </c>
      <c r="T52" s="140" t="s">
        <v>50</v>
      </c>
      <c r="U52" s="100"/>
      <c r="V52" s="112"/>
      <c r="W52" s="112"/>
      <c r="X52" s="112"/>
      <c r="Y52" s="112"/>
      <c r="Z52" s="112"/>
      <c r="AA52" s="112"/>
      <c r="AB52" s="112"/>
      <c r="AC52" s="112"/>
    </row>
    <row r="53" spans="1:29" x14ac:dyDescent="0.3">
      <c r="A53" s="2">
        <v>11263</v>
      </c>
      <c r="B53" s="2" t="s">
        <v>31</v>
      </c>
      <c r="C53" s="2" t="s">
        <v>3</v>
      </c>
      <c r="D53" s="75">
        <v>11.032220000000001</v>
      </c>
      <c r="E53" s="308"/>
      <c r="F53" s="107"/>
      <c r="G53" s="141"/>
      <c r="H53" s="52"/>
      <c r="I53" s="73"/>
      <c r="J53" s="44"/>
      <c r="K53" s="87"/>
      <c r="L53" s="9"/>
      <c r="M53" s="33">
        <v>0</v>
      </c>
      <c r="N53" s="5">
        <f t="shared" ref="N53:N74" si="6">D53-O53</f>
        <v>0</v>
      </c>
      <c r="O53" s="5">
        <v>11.032220000000001</v>
      </c>
      <c r="P53" s="23">
        <v>0</v>
      </c>
      <c r="Q53" s="9">
        <v>0</v>
      </c>
      <c r="R53" s="9">
        <v>0</v>
      </c>
      <c r="S53" s="9">
        <v>0</v>
      </c>
      <c r="T53" s="37">
        <v>0</v>
      </c>
      <c r="U53" s="100">
        <f t="shared" ref="U53:U74" si="7">D53-(Q53+R53+S53+T53)</f>
        <v>11.032220000000001</v>
      </c>
      <c r="V53" s="112"/>
      <c r="W53" s="112"/>
      <c r="X53" s="112"/>
      <c r="Y53" s="112"/>
      <c r="Z53" s="112"/>
      <c r="AA53" s="112"/>
      <c r="AB53" s="112"/>
      <c r="AC53" s="112"/>
    </row>
    <row r="54" spans="1:29" x14ac:dyDescent="0.3">
      <c r="A54" s="2">
        <v>11264</v>
      </c>
      <c r="B54" s="2" t="s">
        <v>31</v>
      </c>
      <c r="C54" s="2" t="s">
        <v>3</v>
      </c>
      <c r="D54" s="75">
        <v>15.80406</v>
      </c>
      <c r="E54" s="304"/>
      <c r="F54" s="82"/>
      <c r="G54" s="143"/>
      <c r="H54" s="82"/>
      <c r="I54" s="73"/>
      <c r="J54" s="44"/>
      <c r="K54" s="87"/>
      <c r="L54" s="9"/>
      <c r="M54" s="33">
        <v>0</v>
      </c>
      <c r="N54" s="5">
        <f t="shared" si="6"/>
        <v>0</v>
      </c>
      <c r="O54" s="5">
        <v>15.80406</v>
      </c>
      <c r="P54" s="23">
        <v>0</v>
      </c>
      <c r="Q54" s="9">
        <v>0</v>
      </c>
      <c r="R54" s="9">
        <v>15.80406</v>
      </c>
      <c r="S54" s="9">
        <v>0</v>
      </c>
      <c r="T54" s="37">
        <v>0</v>
      </c>
      <c r="U54" s="100">
        <f t="shared" si="7"/>
        <v>0</v>
      </c>
      <c r="V54" s="112"/>
      <c r="W54" s="112"/>
      <c r="X54" s="112"/>
      <c r="Y54" s="112"/>
      <c r="Z54" s="112"/>
      <c r="AA54" s="112"/>
      <c r="AB54" s="112"/>
      <c r="AC54" s="112"/>
    </row>
    <row r="55" spans="1:29" x14ac:dyDescent="0.3">
      <c r="A55" s="2">
        <v>11267</v>
      </c>
      <c r="B55" s="2" t="s">
        <v>31</v>
      </c>
      <c r="C55" s="2" t="s">
        <v>3</v>
      </c>
      <c r="D55" s="75">
        <v>13.02857</v>
      </c>
      <c r="E55" s="304" t="s">
        <v>54</v>
      </c>
      <c r="F55" s="82">
        <v>13.02857</v>
      </c>
      <c r="G55" s="143"/>
      <c r="H55" s="51"/>
      <c r="I55" s="73"/>
      <c r="J55" s="44"/>
      <c r="K55" s="87"/>
      <c r="L55" s="9"/>
      <c r="M55" s="33">
        <v>0</v>
      </c>
      <c r="N55" s="5">
        <f t="shared" si="6"/>
        <v>4.2991399999999995</v>
      </c>
      <c r="O55" s="5">
        <v>8.7294300000000007</v>
      </c>
      <c r="P55" s="23">
        <v>9.3031170000000003</v>
      </c>
      <c r="Q55" s="9">
        <v>8.9462600000000005</v>
      </c>
      <c r="R55" s="9">
        <v>1.9568030000000001</v>
      </c>
      <c r="S55" s="9">
        <v>1.6243019999999999</v>
      </c>
      <c r="T55" s="37">
        <v>0</v>
      </c>
      <c r="U55" s="100">
        <f t="shared" si="7"/>
        <v>0.50120499999999879</v>
      </c>
      <c r="V55" s="112"/>
      <c r="W55" s="112"/>
      <c r="X55" s="112"/>
      <c r="Y55" s="112"/>
      <c r="Z55" s="112"/>
      <c r="AA55" s="112"/>
      <c r="AB55" s="112"/>
      <c r="AC55" s="112"/>
    </row>
    <row r="56" spans="1:29" x14ac:dyDescent="0.3">
      <c r="A56" s="2">
        <v>11268</v>
      </c>
      <c r="B56" s="2" t="s">
        <v>31</v>
      </c>
      <c r="C56" s="2" t="s">
        <v>3</v>
      </c>
      <c r="D56" s="75">
        <v>8.6028380000000002</v>
      </c>
      <c r="E56" s="304"/>
      <c r="F56" s="82"/>
      <c r="G56" s="143"/>
      <c r="H56" s="51"/>
      <c r="I56" s="73"/>
      <c r="J56" s="44"/>
      <c r="K56" s="87"/>
      <c r="L56" s="152"/>
      <c r="M56" s="33">
        <v>0</v>
      </c>
      <c r="N56" s="5">
        <f t="shared" si="6"/>
        <v>0</v>
      </c>
      <c r="O56" s="5">
        <v>8.6028380000000002</v>
      </c>
      <c r="P56" s="23">
        <v>0</v>
      </c>
      <c r="Q56" s="9">
        <v>0</v>
      </c>
      <c r="R56" s="9">
        <v>0.32133899999999999</v>
      </c>
      <c r="S56" s="9">
        <v>0</v>
      </c>
      <c r="T56" s="37">
        <v>0</v>
      </c>
      <c r="U56" s="100">
        <f t="shared" si="7"/>
        <v>8.2814990000000002</v>
      </c>
      <c r="V56" s="112"/>
      <c r="W56" s="112"/>
      <c r="X56" s="112"/>
      <c r="Y56" s="112"/>
      <c r="Z56" s="112"/>
      <c r="AA56" s="112"/>
      <c r="AB56" s="112"/>
      <c r="AC56" s="112"/>
    </row>
    <row r="57" spans="1:29" x14ac:dyDescent="0.3">
      <c r="A57" s="2">
        <v>11269</v>
      </c>
      <c r="B57" s="2" t="s">
        <v>31</v>
      </c>
      <c r="C57" s="2" t="s">
        <v>3</v>
      </c>
      <c r="D57" s="75">
        <v>20.570609999999999</v>
      </c>
      <c r="E57" s="304"/>
      <c r="F57" s="82"/>
      <c r="G57" s="143"/>
      <c r="H57" s="82"/>
      <c r="I57" s="73"/>
      <c r="J57" s="44"/>
      <c r="K57" s="87"/>
      <c r="L57" s="9"/>
      <c r="M57" s="33">
        <v>0</v>
      </c>
      <c r="N57" s="5">
        <f t="shared" si="6"/>
        <v>0</v>
      </c>
      <c r="O57" s="5">
        <v>20.570609999999999</v>
      </c>
      <c r="P57" s="23">
        <v>0</v>
      </c>
      <c r="Q57" s="9">
        <v>0</v>
      </c>
      <c r="R57" s="9">
        <v>13.926500000000001</v>
      </c>
      <c r="S57" s="9">
        <v>0</v>
      </c>
      <c r="T57" s="37">
        <v>0</v>
      </c>
      <c r="U57" s="100">
        <f t="shared" si="7"/>
        <v>6.6441099999999977</v>
      </c>
      <c r="V57" s="112"/>
      <c r="W57" s="112"/>
      <c r="X57" s="112"/>
      <c r="Y57" s="112"/>
      <c r="Z57" s="112"/>
      <c r="AA57" s="112"/>
      <c r="AB57" s="112"/>
      <c r="AC57" s="112"/>
    </row>
    <row r="58" spans="1:29" s="49" customFormat="1" x14ac:dyDescent="0.3">
      <c r="A58" s="2">
        <v>11270</v>
      </c>
      <c r="B58" s="2" t="s">
        <v>31</v>
      </c>
      <c r="C58" s="2" t="s">
        <v>3</v>
      </c>
      <c r="D58" s="75">
        <v>13.258089999999999</v>
      </c>
      <c r="E58" s="305"/>
      <c r="F58" s="82"/>
      <c r="G58" s="147"/>
      <c r="H58" s="107"/>
      <c r="I58" s="73"/>
      <c r="J58" s="80"/>
      <c r="K58" s="87"/>
      <c r="L58" s="9"/>
      <c r="M58" s="33">
        <v>0</v>
      </c>
      <c r="N58" s="5">
        <f t="shared" si="6"/>
        <v>0</v>
      </c>
      <c r="O58" s="5">
        <v>13.258089999999999</v>
      </c>
      <c r="P58" s="23">
        <v>0</v>
      </c>
      <c r="Q58" s="9">
        <v>0</v>
      </c>
      <c r="R58" s="9">
        <v>8.2850129999999993</v>
      </c>
      <c r="S58" s="9">
        <v>0</v>
      </c>
      <c r="T58" s="37">
        <v>0</v>
      </c>
      <c r="U58" s="100">
        <f t="shared" si="7"/>
        <v>4.973077</v>
      </c>
      <c r="V58" s="116"/>
      <c r="W58" s="116"/>
      <c r="X58" s="116"/>
      <c r="Y58" s="116"/>
      <c r="Z58" s="116"/>
      <c r="AA58" s="116"/>
      <c r="AB58" s="116"/>
      <c r="AC58" s="116"/>
    </row>
    <row r="59" spans="1:29" x14ac:dyDescent="0.3">
      <c r="A59" s="2">
        <v>11292</v>
      </c>
      <c r="B59" s="2" t="s">
        <v>31</v>
      </c>
      <c r="C59" s="2" t="s">
        <v>3</v>
      </c>
      <c r="D59" s="75">
        <v>105.23779999999999</v>
      </c>
      <c r="E59" s="304" t="s">
        <v>55</v>
      </c>
      <c r="F59" s="82">
        <v>105.23779999999999</v>
      </c>
      <c r="G59" s="144"/>
      <c r="H59" s="111"/>
      <c r="I59" s="73"/>
      <c r="J59" s="44"/>
      <c r="M59" s="33">
        <v>0</v>
      </c>
      <c r="N59" s="5">
        <f t="shared" si="6"/>
        <v>98.708141999999995</v>
      </c>
      <c r="O59" s="5">
        <v>6.5296580000000004</v>
      </c>
      <c r="P59" s="23">
        <v>77.977739999999997</v>
      </c>
      <c r="Q59" s="9">
        <v>57.464680000000001</v>
      </c>
      <c r="R59" s="9">
        <v>35.901510000000002</v>
      </c>
      <c r="S59" s="9">
        <v>3.8007089999999999</v>
      </c>
      <c r="T59" s="37">
        <v>8.0709090000000003</v>
      </c>
      <c r="U59" s="100">
        <f t="shared" si="7"/>
        <v>-8.0000000082236511E-6</v>
      </c>
      <c r="V59" s="112"/>
      <c r="W59" s="112"/>
      <c r="X59" s="112"/>
      <c r="Y59" s="112"/>
      <c r="Z59" s="112"/>
      <c r="AA59" s="112"/>
      <c r="AB59" s="112"/>
      <c r="AC59" s="112"/>
    </row>
    <row r="60" spans="1:29" x14ac:dyDescent="0.3">
      <c r="A60" s="2">
        <v>11775</v>
      </c>
      <c r="B60" s="2" t="s">
        <v>31</v>
      </c>
      <c r="C60" s="2" t="s">
        <v>6</v>
      </c>
      <c r="D60" s="75">
        <v>57.596179999999997</v>
      </c>
      <c r="E60" s="304"/>
      <c r="F60" s="82"/>
      <c r="G60" s="144"/>
      <c r="H60" s="111"/>
      <c r="I60" s="73"/>
      <c r="J60" s="44"/>
      <c r="K60" s="87"/>
      <c r="L60" s="9"/>
      <c r="M60" s="33">
        <v>0</v>
      </c>
      <c r="N60" s="5">
        <f t="shared" si="6"/>
        <v>0</v>
      </c>
      <c r="O60" s="5">
        <v>57.596179999999997</v>
      </c>
      <c r="P60" s="23">
        <v>0</v>
      </c>
      <c r="Q60" s="9">
        <v>24.534559999999999</v>
      </c>
      <c r="R60" s="9">
        <v>0</v>
      </c>
      <c r="S60" s="9">
        <v>0</v>
      </c>
      <c r="T60" s="37">
        <v>0</v>
      </c>
      <c r="U60" s="100">
        <f t="shared" si="7"/>
        <v>33.061619999999998</v>
      </c>
      <c r="V60" s="112"/>
      <c r="W60" s="112"/>
      <c r="X60" s="112"/>
      <c r="Y60" s="112"/>
      <c r="Z60" s="112"/>
      <c r="AA60" s="112"/>
      <c r="AB60" s="112"/>
      <c r="AC60" s="112"/>
    </row>
    <row r="61" spans="1:29" x14ac:dyDescent="0.3">
      <c r="A61" s="2">
        <v>11777</v>
      </c>
      <c r="B61" s="2" t="s">
        <v>31</v>
      </c>
      <c r="C61" s="2" t="s">
        <v>6</v>
      </c>
      <c r="D61" s="75">
        <v>7.5660129999999999</v>
      </c>
      <c r="E61" s="304"/>
      <c r="F61" s="82"/>
      <c r="G61" s="144"/>
      <c r="H61" s="111"/>
      <c r="I61" s="73"/>
      <c r="J61" s="44"/>
      <c r="K61" s="91"/>
      <c r="L61" s="158"/>
      <c r="M61" s="33">
        <v>0</v>
      </c>
      <c r="N61" s="5">
        <f t="shared" si="6"/>
        <v>0</v>
      </c>
      <c r="O61" s="5">
        <v>7.5660129999999999</v>
      </c>
      <c r="P61" s="23">
        <v>0</v>
      </c>
      <c r="Q61" s="9">
        <v>0</v>
      </c>
      <c r="R61" s="9">
        <v>7.5660129999999999</v>
      </c>
      <c r="S61" s="9">
        <v>0</v>
      </c>
      <c r="T61" s="37">
        <v>0</v>
      </c>
      <c r="U61" s="100">
        <f t="shared" si="7"/>
        <v>0</v>
      </c>
      <c r="V61" s="112"/>
      <c r="W61" s="112"/>
      <c r="X61" s="112"/>
      <c r="Y61" s="112"/>
      <c r="Z61" s="112"/>
      <c r="AA61" s="112"/>
      <c r="AB61" s="112"/>
      <c r="AC61" s="112"/>
    </row>
    <row r="62" spans="1:29" x14ac:dyDescent="0.3">
      <c r="A62" s="2">
        <v>11778</v>
      </c>
      <c r="B62" s="2" t="s">
        <v>31</v>
      </c>
      <c r="C62" s="2" t="s">
        <v>6</v>
      </c>
      <c r="D62" s="75">
        <v>49.449869999999997</v>
      </c>
      <c r="E62" s="304" t="s">
        <v>54</v>
      </c>
      <c r="F62" s="82">
        <v>49.449869999999997</v>
      </c>
      <c r="G62" s="144"/>
      <c r="H62" s="111"/>
      <c r="I62" s="73"/>
      <c r="J62" s="44"/>
      <c r="K62" s="87"/>
      <c r="L62" s="9"/>
      <c r="M62" s="33">
        <v>0</v>
      </c>
      <c r="N62" s="5">
        <f t="shared" si="6"/>
        <v>0</v>
      </c>
      <c r="O62" s="5">
        <v>49.449869999999997</v>
      </c>
      <c r="P62" s="23">
        <v>31.133839999999999</v>
      </c>
      <c r="Q62" s="9">
        <v>2.1385100000000001</v>
      </c>
      <c r="R62" s="9">
        <v>22.821210000000001</v>
      </c>
      <c r="S62" s="9">
        <v>17.033670000000001</v>
      </c>
      <c r="T62" s="37">
        <v>3.8611840000000002</v>
      </c>
      <c r="U62" s="100">
        <f t="shared" si="7"/>
        <v>3.5952959999999905</v>
      </c>
      <c r="V62" s="112"/>
      <c r="W62" s="112"/>
      <c r="X62" s="112"/>
      <c r="Y62" s="112"/>
      <c r="Z62" s="112"/>
      <c r="AA62" s="112"/>
      <c r="AB62" s="112"/>
      <c r="AC62" s="112"/>
    </row>
    <row r="63" spans="1:29" x14ac:dyDescent="0.3">
      <c r="A63" s="2">
        <v>11779</v>
      </c>
      <c r="B63" s="2" t="s">
        <v>31</v>
      </c>
      <c r="C63" s="2" t="s">
        <v>6</v>
      </c>
      <c r="D63" s="75">
        <v>30.49541</v>
      </c>
      <c r="E63" s="304" t="s">
        <v>54</v>
      </c>
      <c r="F63" s="82">
        <v>30.49541</v>
      </c>
      <c r="G63" s="144"/>
      <c r="H63" s="111"/>
      <c r="I63" s="73"/>
      <c r="J63" s="44"/>
      <c r="K63" s="87"/>
      <c r="L63" s="9"/>
      <c r="M63" s="33">
        <v>0</v>
      </c>
      <c r="N63" s="5">
        <f t="shared" si="6"/>
        <v>4.6420500000000011</v>
      </c>
      <c r="O63" s="5">
        <v>25.853359999999999</v>
      </c>
      <c r="P63" s="23">
        <v>17.85867</v>
      </c>
      <c r="Q63" s="9">
        <v>18.950150000000001</v>
      </c>
      <c r="R63" s="9">
        <v>11.043430000000001</v>
      </c>
      <c r="S63" s="9">
        <v>0</v>
      </c>
      <c r="T63" s="37">
        <v>0.38588899999999998</v>
      </c>
      <c r="U63" s="100">
        <f t="shared" si="7"/>
        <v>0.11594099999999941</v>
      </c>
      <c r="V63" s="112"/>
      <c r="W63" s="112"/>
      <c r="X63" s="112"/>
      <c r="Y63" s="112"/>
      <c r="Z63" s="112"/>
      <c r="AA63" s="112"/>
      <c r="AB63" s="112"/>
      <c r="AC63" s="112"/>
    </row>
    <row r="64" spans="1:29" x14ac:dyDescent="0.3">
      <c r="A64" s="2">
        <v>11819</v>
      </c>
      <c r="B64" s="2" t="s">
        <v>31</v>
      </c>
      <c r="C64" s="2" t="s">
        <v>6</v>
      </c>
      <c r="D64" s="75">
        <v>199.60230000000001</v>
      </c>
      <c r="E64" s="304" t="s">
        <v>55</v>
      </c>
      <c r="F64" s="82">
        <v>199.60230000000001</v>
      </c>
      <c r="G64" s="144"/>
      <c r="H64" s="111"/>
      <c r="I64" s="73"/>
      <c r="J64" s="44"/>
      <c r="K64" s="88"/>
      <c r="L64" s="90"/>
      <c r="M64" s="33">
        <v>0</v>
      </c>
      <c r="N64" s="5">
        <f t="shared" si="6"/>
        <v>0</v>
      </c>
      <c r="O64" s="5">
        <v>199.60230000000001</v>
      </c>
      <c r="P64" s="23">
        <v>74.167689999999993</v>
      </c>
      <c r="Q64" s="9">
        <v>24.588650000000001</v>
      </c>
      <c r="R64" s="9">
        <v>16.305430000000001</v>
      </c>
      <c r="S64" s="9">
        <v>158.5119</v>
      </c>
      <c r="T64" s="37">
        <v>0</v>
      </c>
      <c r="U64" s="100">
        <f t="shared" si="7"/>
        <v>0.19632000000001426</v>
      </c>
      <c r="V64" s="112"/>
      <c r="W64" s="112"/>
      <c r="X64" s="112"/>
      <c r="Y64" s="112"/>
      <c r="Z64" s="112"/>
      <c r="AA64" s="112"/>
      <c r="AB64" s="112"/>
      <c r="AC64" s="112"/>
    </row>
    <row r="65" spans="1:29" x14ac:dyDescent="0.3">
      <c r="A65" s="2">
        <v>12019</v>
      </c>
      <c r="B65" s="2" t="s">
        <v>31</v>
      </c>
      <c r="C65" s="2" t="s">
        <v>4</v>
      </c>
      <c r="D65" s="75">
        <v>21.177800000000001</v>
      </c>
      <c r="E65" s="304" t="s">
        <v>54</v>
      </c>
      <c r="F65" s="82">
        <v>0.883633</v>
      </c>
      <c r="G65" s="143"/>
      <c r="H65" s="51"/>
      <c r="I65" s="73"/>
      <c r="J65" s="44"/>
      <c r="K65" s="88"/>
      <c r="L65" s="90"/>
      <c r="M65" s="33">
        <v>0</v>
      </c>
      <c r="N65" s="5">
        <f t="shared" si="6"/>
        <v>1.2582100000000018</v>
      </c>
      <c r="O65" s="5">
        <v>19.919589999999999</v>
      </c>
      <c r="P65" s="23">
        <v>0</v>
      </c>
      <c r="Q65" s="9">
        <v>16.980180000000001</v>
      </c>
      <c r="R65" s="9">
        <v>0</v>
      </c>
      <c r="S65" s="9">
        <v>2.8743300000000001</v>
      </c>
      <c r="T65" s="37">
        <v>0</v>
      </c>
      <c r="U65" s="100">
        <f t="shared" si="7"/>
        <v>1.3232900000000001</v>
      </c>
      <c r="V65" s="112"/>
      <c r="W65" s="112"/>
      <c r="X65" s="112"/>
      <c r="Y65" s="112"/>
      <c r="Z65" s="112"/>
      <c r="AA65" s="112"/>
      <c r="AB65" s="112"/>
      <c r="AC65" s="112"/>
    </row>
    <row r="66" spans="1:29" x14ac:dyDescent="0.3">
      <c r="A66" s="2">
        <v>12020</v>
      </c>
      <c r="B66" s="2" t="s">
        <v>31</v>
      </c>
      <c r="C66" s="2" t="s">
        <v>4</v>
      </c>
      <c r="D66" s="75">
        <v>34.337510000000002</v>
      </c>
      <c r="G66" s="144"/>
      <c r="H66" s="111"/>
      <c r="I66" s="73"/>
      <c r="J66" s="44"/>
      <c r="K66" s="91"/>
      <c r="L66" s="90"/>
      <c r="M66" s="33">
        <v>0</v>
      </c>
      <c r="N66" s="5">
        <f t="shared" si="6"/>
        <v>0</v>
      </c>
      <c r="O66" s="5">
        <v>34.337510000000002</v>
      </c>
      <c r="P66" s="23">
        <v>0</v>
      </c>
      <c r="Q66" s="9">
        <v>0</v>
      </c>
      <c r="R66" s="9">
        <v>34.337510000000002</v>
      </c>
      <c r="S66" s="9">
        <v>0</v>
      </c>
      <c r="T66" s="37">
        <v>0</v>
      </c>
      <c r="U66" s="100">
        <f t="shared" si="7"/>
        <v>0</v>
      </c>
      <c r="V66" s="112"/>
      <c r="W66" s="112"/>
      <c r="X66" s="112"/>
      <c r="Y66" s="112"/>
      <c r="Z66" s="112"/>
      <c r="AA66" s="112"/>
      <c r="AB66" s="112"/>
      <c r="AC66" s="112"/>
    </row>
    <row r="67" spans="1:29" x14ac:dyDescent="0.3">
      <c r="A67" s="2">
        <v>12021</v>
      </c>
      <c r="B67" s="2" t="s">
        <v>31</v>
      </c>
      <c r="C67" s="2" t="s">
        <v>4</v>
      </c>
      <c r="D67" s="75">
        <v>15.244199999999999</v>
      </c>
      <c r="E67" s="304" t="s">
        <v>54</v>
      </c>
      <c r="F67" s="82">
        <v>8.7498319999999996</v>
      </c>
      <c r="G67" s="143"/>
      <c r="H67" s="82"/>
      <c r="I67" s="73">
        <v>5.3818039999999998</v>
      </c>
      <c r="J67" s="44"/>
      <c r="K67" s="87"/>
      <c r="L67" s="152"/>
      <c r="M67" s="33">
        <v>0</v>
      </c>
      <c r="N67" s="5">
        <f t="shared" si="6"/>
        <v>10.115893999999999</v>
      </c>
      <c r="O67" s="5">
        <v>5.1283060000000003</v>
      </c>
      <c r="P67" s="23">
        <v>0</v>
      </c>
      <c r="Q67" s="9">
        <v>4.2505069999999998</v>
      </c>
      <c r="R67" s="9">
        <v>0</v>
      </c>
      <c r="S67" s="9">
        <v>0.78159800000000001</v>
      </c>
      <c r="T67" s="37">
        <v>6.190582</v>
      </c>
      <c r="U67" s="100">
        <f t="shared" si="7"/>
        <v>4.0215129999999988</v>
      </c>
      <c r="V67" s="112"/>
      <c r="W67" s="112"/>
      <c r="X67" s="112"/>
      <c r="Y67" s="112"/>
      <c r="Z67" s="112"/>
      <c r="AA67" s="112"/>
      <c r="AB67" s="112"/>
      <c r="AC67" s="112"/>
    </row>
    <row r="68" spans="1:29" x14ac:dyDescent="0.3">
      <c r="A68" s="2">
        <v>12023</v>
      </c>
      <c r="B68" s="2" t="s">
        <v>31</v>
      </c>
      <c r="C68" s="2" t="s">
        <v>4</v>
      </c>
      <c r="D68" s="75">
        <v>106.7747</v>
      </c>
      <c r="E68" s="304"/>
      <c r="F68" s="82"/>
      <c r="G68" s="144"/>
      <c r="H68" s="111"/>
      <c r="I68" s="73"/>
      <c r="J68" s="44"/>
      <c r="K68" s="119"/>
      <c r="L68" s="152"/>
      <c r="M68" s="33">
        <v>0</v>
      </c>
      <c r="N68" s="5">
        <f t="shared" si="6"/>
        <v>0</v>
      </c>
      <c r="O68" s="5">
        <v>106.7747</v>
      </c>
      <c r="P68" s="23">
        <v>0</v>
      </c>
      <c r="Q68" s="9">
        <v>0</v>
      </c>
      <c r="R68" s="9">
        <v>89.760580000000004</v>
      </c>
      <c r="S68" s="9">
        <v>0</v>
      </c>
      <c r="T68" s="37">
        <v>0</v>
      </c>
      <c r="U68" s="100">
        <f t="shared" si="7"/>
        <v>17.014119999999991</v>
      </c>
      <c r="V68" s="112"/>
      <c r="W68" s="112"/>
      <c r="X68" s="112"/>
      <c r="Y68" s="112"/>
      <c r="Z68" s="112"/>
      <c r="AA68" s="112"/>
      <c r="AB68" s="112"/>
      <c r="AC68" s="112"/>
    </row>
    <row r="69" spans="1:29" x14ac:dyDescent="0.3">
      <c r="A69" s="2">
        <v>12028</v>
      </c>
      <c r="B69" s="2" t="s">
        <v>31</v>
      </c>
      <c r="C69" s="2" t="s">
        <v>4</v>
      </c>
      <c r="D69" s="75">
        <v>13.097860000000001</v>
      </c>
      <c r="E69" s="304"/>
      <c r="F69" s="82"/>
      <c r="G69" s="144"/>
      <c r="H69" s="111"/>
      <c r="I69" s="73"/>
      <c r="J69" s="44"/>
      <c r="K69" s="91"/>
      <c r="L69" s="152"/>
      <c r="M69" s="33">
        <v>0</v>
      </c>
      <c r="N69" s="5">
        <f t="shared" si="6"/>
        <v>0</v>
      </c>
      <c r="O69" s="5">
        <v>13.097860000000001</v>
      </c>
      <c r="P69" s="23">
        <v>0</v>
      </c>
      <c r="Q69" s="9">
        <v>0</v>
      </c>
      <c r="R69" s="9">
        <v>0</v>
      </c>
      <c r="S69" s="9">
        <v>0</v>
      </c>
      <c r="T69" s="37">
        <v>0</v>
      </c>
      <c r="U69" s="100">
        <f t="shared" si="7"/>
        <v>13.097860000000001</v>
      </c>
      <c r="V69" s="112"/>
      <c r="W69" s="112"/>
      <c r="X69" s="112"/>
      <c r="Y69" s="112"/>
      <c r="Z69" s="112"/>
      <c r="AA69" s="112"/>
      <c r="AB69" s="112"/>
      <c r="AC69" s="112"/>
    </row>
    <row r="70" spans="1:29" s="49" customFormat="1" x14ac:dyDescent="0.3">
      <c r="A70" s="2">
        <v>12029</v>
      </c>
      <c r="B70" s="2" t="s">
        <v>31</v>
      </c>
      <c r="C70" s="2" t="s">
        <v>4</v>
      </c>
      <c r="D70" s="75">
        <v>88.957669999999993</v>
      </c>
      <c r="E70" s="304"/>
      <c r="F70" s="82"/>
      <c r="G70" s="147"/>
      <c r="H70" s="107"/>
      <c r="I70" s="73"/>
      <c r="J70" s="80"/>
      <c r="K70" s="90"/>
      <c r="L70" s="90"/>
      <c r="M70" s="33">
        <v>0</v>
      </c>
      <c r="N70" s="5">
        <f t="shared" si="6"/>
        <v>0</v>
      </c>
      <c r="O70" s="5">
        <v>88.957669999999993</v>
      </c>
      <c r="P70" s="23">
        <v>0</v>
      </c>
      <c r="Q70" s="9">
        <v>0</v>
      </c>
      <c r="R70" s="9">
        <v>25.365179999999999</v>
      </c>
      <c r="S70" s="9">
        <v>0</v>
      </c>
      <c r="T70" s="37">
        <v>0</v>
      </c>
      <c r="U70" s="100">
        <f t="shared" si="7"/>
        <v>63.592489999999998</v>
      </c>
      <c r="V70" s="116"/>
      <c r="W70" s="116"/>
      <c r="X70" s="116"/>
      <c r="Y70" s="116"/>
      <c r="Z70" s="116"/>
      <c r="AA70" s="116"/>
      <c r="AB70" s="116"/>
      <c r="AC70" s="116"/>
    </row>
    <row r="71" spans="1:29" s="81" customFormat="1" x14ac:dyDescent="0.3">
      <c r="A71" s="2">
        <v>12030</v>
      </c>
      <c r="B71" s="2" t="s">
        <v>31</v>
      </c>
      <c r="C71" s="2" t="s">
        <v>4</v>
      </c>
      <c r="D71" s="75">
        <v>48.78501</v>
      </c>
      <c r="E71" s="304"/>
      <c r="F71" s="82"/>
      <c r="G71" s="147"/>
      <c r="H71" s="107"/>
      <c r="I71" s="73"/>
      <c r="J71" s="80"/>
      <c r="K71" s="90"/>
      <c r="L71" s="90"/>
      <c r="M71" s="33">
        <v>0</v>
      </c>
      <c r="N71" s="5">
        <f t="shared" si="6"/>
        <v>0</v>
      </c>
      <c r="O71" s="5">
        <v>48.78501</v>
      </c>
      <c r="P71" s="23">
        <v>0</v>
      </c>
      <c r="Q71" s="9">
        <v>4.0592379999999997</v>
      </c>
      <c r="R71" s="9">
        <v>38.092500000000001</v>
      </c>
      <c r="S71" s="9">
        <v>4.5107150000000003</v>
      </c>
      <c r="T71" s="37">
        <v>0</v>
      </c>
      <c r="U71" s="100">
        <f t="shared" si="7"/>
        <v>2.1225570000000005</v>
      </c>
      <c r="V71" s="118"/>
      <c r="W71" s="118"/>
      <c r="X71" s="118"/>
      <c r="Y71" s="118"/>
      <c r="Z71" s="118"/>
      <c r="AA71" s="118"/>
      <c r="AB71" s="118"/>
      <c r="AC71" s="118"/>
    </row>
    <row r="72" spans="1:29" s="81" customFormat="1" x14ac:dyDescent="0.3">
      <c r="A72" s="2">
        <v>12034</v>
      </c>
      <c r="B72" s="2" t="s">
        <v>31</v>
      </c>
      <c r="C72" s="2" t="s">
        <v>4</v>
      </c>
      <c r="D72" s="75">
        <v>7.8559200000000002</v>
      </c>
      <c r="E72" s="304" t="s">
        <v>55</v>
      </c>
      <c r="F72" s="82">
        <v>7.8559200000000002</v>
      </c>
      <c r="G72" s="156"/>
      <c r="H72" s="107"/>
      <c r="I72" s="79"/>
      <c r="J72" s="80"/>
      <c r="K72" s="87"/>
      <c r="L72" s="9"/>
      <c r="M72" s="33">
        <v>0</v>
      </c>
      <c r="N72" s="5">
        <f t="shared" si="6"/>
        <v>6.0322990000000001</v>
      </c>
      <c r="O72" s="5">
        <v>1.8236209999999999</v>
      </c>
      <c r="P72" s="23">
        <v>0</v>
      </c>
      <c r="Q72" s="9">
        <v>7.3326520000000004</v>
      </c>
      <c r="R72" s="9">
        <v>8.8024000000000005E-2</v>
      </c>
      <c r="S72" s="9">
        <v>0.43524499999999999</v>
      </c>
      <c r="T72" s="37">
        <v>0</v>
      </c>
      <c r="U72" s="100">
        <f t="shared" si="7"/>
        <v>-1.000000000139778E-6</v>
      </c>
      <c r="V72" s="118"/>
      <c r="W72" s="118"/>
      <c r="X72" s="118"/>
      <c r="Y72" s="118"/>
      <c r="Z72" s="118"/>
      <c r="AA72" s="118"/>
      <c r="AB72" s="118"/>
      <c r="AC72" s="118"/>
    </row>
    <row r="73" spans="1:29" x14ac:dyDescent="0.3">
      <c r="A73" s="2">
        <v>12035</v>
      </c>
      <c r="B73" s="2" t="s">
        <v>31</v>
      </c>
      <c r="C73" s="2" t="s">
        <v>4</v>
      </c>
      <c r="D73" s="75">
        <v>478.72269999999997</v>
      </c>
      <c r="E73" s="304" t="s">
        <v>55</v>
      </c>
      <c r="F73" s="82">
        <v>478.72269999999997</v>
      </c>
      <c r="I73" s="73"/>
      <c r="J73" s="44"/>
      <c r="K73" s="87"/>
      <c r="L73" s="9"/>
      <c r="M73" s="33">
        <v>0</v>
      </c>
      <c r="N73" s="5">
        <f t="shared" si="6"/>
        <v>184.91819999999996</v>
      </c>
      <c r="O73" s="5">
        <v>293.80450000000002</v>
      </c>
      <c r="P73" s="23">
        <v>316.68529999999998</v>
      </c>
      <c r="Q73" s="9">
        <v>234.1771</v>
      </c>
      <c r="R73" s="9">
        <v>209.49690000000001</v>
      </c>
      <c r="S73" s="9">
        <v>32.721719999999998</v>
      </c>
      <c r="T73" s="37">
        <v>0</v>
      </c>
      <c r="U73" s="100">
        <f t="shared" si="7"/>
        <v>2.3269799999999918</v>
      </c>
      <c r="V73" s="112"/>
      <c r="W73" s="112"/>
      <c r="X73" s="112"/>
      <c r="Y73" s="112"/>
      <c r="Z73" s="112"/>
      <c r="AA73" s="112"/>
      <c r="AB73" s="112"/>
      <c r="AC73" s="112"/>
    </row>
    <row r="74" spans="1:29" x14ac:dyDescent="0.3">
      <c r="A74" s="2">
        <v>12036</v>
      </c>
      <c r="B74" s="2" t="s">
        <v>31</v>
      </c>
      <c r="C74" s="2" t="s">
        <v>4</v>
      </c>
      <c r="D74" s="75">
        <v>466.69650000000001</v>
      </c>
      <c r="E74" s="304" t="s">
        <v>55</v>
      </c>
      <c r="F74" s="82">
        <v>466.69650000000001</v>
      </c>
      <c r="I74" s="73"/>
      <c r="J74" s="44"/>
      <c r="K74" s="87"/>
      <c r="L74" s="9"/>
      <c r="M74" s="33">
        <v>0</v>
      </c>
      <c r="N74" s="5">
        <f t="shared" si="6"/>
        <v>72.581500000000005</v>
      </c>
      <c r="O74" s="5">
        <v>394.11500000000001</v>
      </c>
      <c r="P74" s="23">
        <v>255.0129</v>
      </c>
      <c r="Q74" s="9">
        <v>160.06129999999999</v>
      </c>
      <c r="R74" s="9">
        <v>270.4348</v>
      </c>
      <c r="S74" s="9">
        <v>35.75047</v>
      </c>
      <c r="T74" s="37">
        <v>0</v>
      </c>
      <c r="U74" s="100">
        <f t="shared" si="7"/>
        <v>0.44993000000005168</v>
      </c>
      <c r="V74" s="112"/>
      <c r="W74" s="112"/>
      <c r="X74" s="112"/>
      <c r="Y74" s="112"/>
      <c r="Z74" s="112"/>
      <c r="AA74" s="112"/>
      <c r="AB74" s="112"/>
      <c r="AC74" s="112"/>
    </row>
    <row r="75" spans="1:29" s="46" customFormat="1" x14ac:dyDescent="0.3">
      <c r="A75" s="47" t="s">
        <v>52</v>
      </c>
      <c r="B75" s="47" t="s">
        <v>31</v>
      </c>
      <c r="C75" s="47"/>
      <c r="D75" s="20">
        <f>SUM(D53:D74)</f>
        <v>1813.8938309999999</v>
      </c>
      <c r="E75" s="20"/>
      <c r="F75" s="20">
        <f>SUM(F53:F74)</f>
        <v>1360.7225349999999</v>
      </c>
      <c r="G75" s="20"/>
      <c r="H75" s="20">
        <f>SUM(H53:H74)</f>
        <v>0</v>
      </c>
      <c r="I75" s="20">
        <f>SUM(I53:I74)</f>
        <v>5.3818039999999998</v>
      </c>
      <c r="J75" s="20">
        <f>SUM(J53:J74)</f>
        <v>0</v>
      </c>
      <c r="K75" s="20"/>
      <c r="L75" s="20">
        <f t="shared" ref="L75:U75" si="8">SUM(L53:L74)</f>
        <v>0</v>
      </c>
      <c r="M75" s="20">
        <f t="shared" si="8"/>
        <v>0</v>
      </c>
      <c r="N75" s="20">
        <f t="shared" si="8"/>
        <v>382.55543499999993</v>
      </c>
      <c r="O75" s="20">
        <f t="shared" si="8"/>
        <v>1431.3383959999999</v>
      </c>
      <c r="P75" s="20">
        <f t="shared" si="8"/>
        <v>782.13925700000004</v>
      </c>
      <c r="Q75" s="20">
        <f t="shared" si="8"/>
        <v>563.48378699999989</v>
      </c>
      <c r="R75" s="20">
        <f t="shared" si="8"/>
        <v>801.50680199999999</v>
      </c>
      <c r="S75" s="20">
        <f t="shared" si="8"/>
        <v>258.04465899999997</v>
      </c>
      <c r="T75" s="20">
        <f t="shared" si="8"/>
        <v>18.508564</v>
      </c>
      <c r="U75" s="20">
        <f t="shared" si="8"/>
        <v>172.350019</v>
      </c>
    </row>
    <row r="76" spans="1:29" x14ac:dyDescent="0.3">
      <c r="A76" s="2"/>
      <c r="B76" s="2"/>
      <c r="C76" s="2"/>
      <c r="D76" s="75"/>
      <c r="E76" s="148"/>
      <c r="F76" s="82"/>
      <c r="G76" s="144"/>
      <c r="H76" s="111"/>
      <c r="I76" s="43"/>
      <c r="J76" s="54"/>
      <c r="K76" s="91"/>
      <c r="L76" s="158"/>
      <c r="M76" s="48"/>
      <c r="N76" s="5"/>
      <c r="O76" s="5"/>
      <c r="P76" s="23"/>
      <c r="Q76" s="9"/>
      <c r="R76" s="9"/>
      <c r="S76" s="9"/>
      <c r="T76" s="103"/>
      <c r="U76" s="100"/>
    </row>
    <row r="77" spans="1:29" x14ac:dyDescent="0.3">
      <c r="A77" s="135"/>
      <c r="B77" s="135"/>
      <c r="C77" s="135"/>
      <c r="D77" s="194"/>
      <c r="E77" s="259"/>
      <c r="F77" s="257"/>
      <c r="G77" s="169"/>
      <c r="H77" s="172"/>
      <c r="I77" s="166"/>
      <c r="J77" s="173"/>
      <c r="K77" s="258"/>
      <c r="L77" s="255"/>
      <c r="M77" s="256"/>
      <c r="N77" s="165"/>
      <c r="O77" s="165"/>
      <c r="P77" s="171"/>
      <c r="Q77" s="167"/>
      <c r="R77" s="167"/>
      <c r="S77" s="167"/>
      <c r="T77" s="168"/>
      <c r="U77" s="170"/>
    </row>
    <row r="78" spans="1:29" s="260" customFormat="1" x14ac:dyDescent="0.3">
      <c r="A78" s="47" t="s">
        <v>52</v>
      </c>
      <c r="B78" s="47" t="s">
        <v>75</v>
      </c>
      <c r="C78" s="47"/>
      <c r="D78" s="20">
        <f>SUM(D76:D77)</f>
        <v>0</v>
      </c>
      <c r="E78" s="20"/>
      <c r="F78" s="20">
        <f t="shared" ref="F78:P78" si="9">SUM(F76:F77)</f>
        <v>0</v>
      </c>
      <c r="G78" s="20"/>
      <c r="H78" s="20">
        <f t="shared" si="9"/>
        <v>0</v>
      </c>
      <c r="I78" s="20">
        <f t="shared" si="9"/>
        <v>0</v>
      </c>
      <c r="J78" s="20">
        <f t="shared" si="9"/>
        <v>0</v>
      </c>
      <c r="K78" s="20"/>
      <c r="L78" s="20">
        <f t="shared" si="9"/>
        <v>0</v>
      </c>
      <c r="M78" s="20">
        <f t="shared" si="9"/>
        <v>0</v>
      </c>
      <c r="N78" s="20">
        <f t="shared" si="9"/>
        <v>0</v>
      </c>
      <c r="O78" s="20">
        <f t="shared" si="9"/>
        <v>0</v>
      </c>
      <c r="P78" s="20">
        <f t="shared" si="9"/>
        <v>0</v>
      </c>
      <c r="Q78" s="20"/>
      <c r="R78" s="20"/>
      <c r="S78" s="20"/>
      <c r="T78" s="20"/>
      <c r="U78" s="20"/>
    </row>
    <row r="79" spans="1:29" x14ac:dyDescent="0.3">
      <c r="A79" s="189"/>
      <c r="B79" s="189"/>
      <c r="C79" s="189"/>
      <c r="D79" s="178"/>
      <c r="E79" s="179"/>
      <c r="F79" s="188"/>
      <c r="G79" s="192"/>
      <c r="H79" s="187"/>
      <c r="I79" s="195"/>
      <c r="J79" s="199"/>
      <c r="K79" s="200"/>
      <c r="L79" s="201"/>
      <c r="M79" s="202"/>
      <c r="N79" s="203"/>
      <c r="O79" s="204"/>
      <c r="P79" s="205"/>
      <c r="Q79" s="206"/>
      <c r="R79" s="206"/>
      <c r="S79" s="206"/>
      <c r="T79" s="207"/>
      <c r="U79" s="19"/>
      <c r="V79" s="21"/>
    </row>
    <row r="80" spans="1:29" x14ac:dyDescent="0.3">
      <c r="A80" s="189"/>
      <c r="B80" s="189"/>
      <c r="C80" s="189"/>
      <c r="D80" s="178"/>
      <c r="E80" s="179"/>
      <c r="F80" s="188"/>
      <c r="G80" s="192"/>
      <c r="H80" s="187"/>
      <c r="I80" s="195"/>
      <c r="J80" s="199"/>
      <c r="K80" s="208"/>
      <c r="L80" s="209"/>
      <c r="M80" s="210"/>
      <c r="N80" s="203"/>
      <c r="O80" s="204"/>
      <c r="P80" s="205"/>
      <c r="Q80" s="206"/>
      <c r="R80" s="206"/>
      <c r="S80" s="206"/>
      <c r="T80" s="207"/>
      <c r="U80" s="19"/>
      <c r="V80" s="21"/>
    </row>
    <row r="81" spans="1:22" x14ac:dyDescent="0.3">
      <c r="A81" s="189"/>
      <c r="B81" s="189"/>
      <c r="C81" s="189"/>
      <c r="D81" s="178"/>
      <c r="E81" s="179"/>
      <c r="F81" s="188"/>
      <c r="G81" s="192"/>
      <c r="H81" s="187"/>
      <c r="I81" s="195"/>
      <c r="J81" s="199"/>
      <c r="K81" s="200"/>
      <c r="L81" s="201"/>
      <c r="M81" s="202"/>
      <c r="N81" s="203"/>
      <c r="O81" s="204"/>
      <c r="P81" s="205"/>
      <c r="Q81" s="211"/>
      <c r="R81" s="211"/>
      <c r="S81" s="211"/>
      <c r="T81" s="212"/>
      <c r="U81" s="77"/>
      <c r="V81" s="21"/>
    </row>
    <row r="82" spans="1:22" x14ac:dyDescent="0.3">
      <c r="A82" s="189"/>
      <c r="B82" s="189"/>
      <c r="C82" s="189"/>
      <c r="D82" s="178"/>
      <c r="E82" s="179"/>
      <c r="F82" s="188"/>
      <c r="G82" s="213"/>
      <c r="H82" s="214"/>
      <c r="I82" s="195"/>
      <c r="J82" s="215"/>
      <c r="K82" s="200"/>
      <c r="L82" s="201"/>
      <c r="M82" s="202"/>
      <c r="N82" s="203"/>
      <c r="O82" s="204"/>
      <c r="P82" s="205"/>
      <c r="Q82" s="211"/>
      <c r="R82" s="211"/>
      <c r="S82" s="211"/>
      <c r="T82" s="212"/>
      <c r="U82" s="77"/>
      <c r="V82" s="21"/>
    </row>
    <row r="83" spans="1:22" x14ac:dyDescent="0.3">
      <c r="A83" s="189"/>
      <c r="B83" s="189"/>
      <c r="C83" s="189"/>
      <c r="D83" s="178"/>
      <c r="E83" s="179"/>
      <c r="F83" s="188"/>
      <c r="G83" s="213"/>
      <c r="H83" s="214"/>
      <c r="I83" s="195"/>
      <c r="J83" s="215"/>
      <c r="K83" s="200"/>
      <c r="L83" s="201"/>
      <c r="M83" s="202"/>
      <c r="N83" s="203"/>
      <c r="O83" s="204"/>
      <c r="P83" s="205"/>
      <c r="Q83" s="211"/>
      <c r="R83" s="211"/>
      <c r="S83" s="211"/>
      <c r="T83" s="212"/>
      <c r="U83" s="77"/>
      <c r="V83" s="21"/>
    </row>
    <row r="84" spans="1:22" x14ac:dyDescent="0.3">
      <c r="A84" s="189"/>
      <c r="B84" s="189"/>
      <c r="C84" s="189"/>
      <c r="D84" s="178"/>
      <c r="E84" s="216"/>
      <c r="F84" s="217"/>
      <c r="G84" s="213"/>
      <c r="H84" s="214"/>
      <c r="I84" s="195"/>
      <c r="J84" s="215"/>
      <c r="K84" s="218"/>
      <c r="L84" s="219"/>
      <c r="M84" s="202"/>
      <c r="N84" s="203"/>
      <c r="O84" s="204"/>
      <c r="P84" s="205"/>
      <c r="Q84" s="211"/>
      <c r="R84" s="211"/>
      <c r="S84" s="211"/>
      <c r="T84" s="212"/>
      <c r="U84" s="77"/>
      <c r="V84" s="21"/>
    </row>
    <row r="85" spans="1:22" ht="55.5" customHeight="1" x14ac:dyDescent="0.3">
      <c r="A85" s="189"/>
      <c r="B85" s="189"/>
      <c r="C85" s="189"/>
      <c r="D85" s="178"/>
      <c r="E85" s="216"/>
      <c r="F85" s="217"/>
      <c r="G85" s="192"/>
      <c r="H85" s="187"/>
      <c r="I85" s="195"/>
      <c r="J85" s="199"/>
      <c r="K85" s="218"/>
      <c r="L85" s="219"/>
      <c r="M85" s="210"/>
      <c r="N85" s="203"/>
      <c r="O85" s="204"/>
      <c r="P85" s="205"/>
      <c r="Q85" s="211"/>
      <c r="R85" s="211"/>
      <c r="S85" s="211"/>
      <c r="T85" s="212"/>
      <c r="U85" s="77"/>
      <c r="V85" s="21"/>
    </row>
    <row r="86" spans="1:22" x14ac:dyDescent="0.3">
      <c r="A86" s="189"/>
      <c r="B86" s="189"/>
      <c r="C86" s="189"/>
      <c r="D86" s="178"/>
      <c r="E86" s="179"/>
      <c r="F86" s="214"/>
      <c r="G86" s="220"/>
      <c r="H86" s="187"/>
      <c r="I86" s="195"/>
      <c r="J86" s="199"/>
      <c r="K86" s="218"/>
      <c r="L86" s="219"/>
      <c r="M86" s="210"/>
      <c r="N86" s="203"/>
      <c r="O86" s="204"/>
      <c r="P86" s="205"/>
      <c r="Q86" s="211"/>
      <c r="R86" s="211"/>
      <c r="S86" s="211"/>
      <c r="T86" s="212"/>
      <c r="U86" s="77"/>
      <c r="V86" s="21"/>
    </row>
    <row r="87" spans="1:22" x14ac:dyDescent="0.3">
      <c r="A87" s="189"/>
      <c r="B87" s="189"/>
      <c r="C87" s="189"/>
      <c r="D87" s="178"/>
      <c r="E87" s="179"/>
      <c r="F87" s="214"/>
      <c r="G87" s="213"/>
      <c r="H87" s="214"/>
      <c r="I87" s="195"/>
      <c r="J87" s="215"/>
      <c r="K87" s="218"/>
      <c r="L87" s="219"/>
      <c r="M87" s="210"/>
      <c r="N87" s="203"/>
      <c r="O87" s="204"/>
      <c r="P87" s="205"/>
      <c r="Q87" s="211"/>
      <c r="R87" s="211"/>
      <c r="S87" s="211"/>
      <c r="T87" s="212"/>
      <c r="U87" s="77"/>
      <c r="V87" s="21"/>
    </row>
    <row r="88" spans="1:22" x14ac:dyDescent="0.3">
      <c r="A88" s="189"/>
      <c r="B88" s="189"/>
      <c r="C88" s="189"/>
      <c r="D88" s="178"/>
      <c r="E88" s="179"/>
      <c r="F88" s="214"/>
      <c r="G88" s="220"/>
      <c r="H88" s="187"/>
      <c r="I88" s="195"/>
      <c r="J88" s="199"/>
      <c r="K88" s="218"/>
      <c r="L88" s="219"/>
      <c r="M88" s="210"/>
      <c r="N88" s="203"/>
      <c r="O88" s="204"/>
      <c r="P88" s="205"/>
      <c r="Q88" s="211"/>
      <c r="R88" s="211"/>
      <c r="S88" s="211"/>
      <c r="T88" s="212"/>
      <c r="U88" s="77"/>
      <c r="V88" s="21"/>
    </row>
    <row r="89" spans="1:22" x14ac:dyDescent="0.3">
      <c r="A89" s="189"/>
      <c r="B89" s="189"/>
      <c r="C89" s="189"/>
      <c r="D89" s="178"/>
      <c r="E89" s="179"/>
      <c r="F89" s="188"/>
      <c r="G89" s="221"/>
      <c r="H89" s="217"/>
      <c r="I89" s="195"/>
      <c r="J89" s="199"/>
      <c r="K89" s="208"/>
      <c r="L89" s="209"/>
      <c r="M89" s="210"/>
      <c r="N89" s="203"/>
      <c r="O89" s="204"/>
      <c r="P89" s="205"/>
      <c r="Q89" s="211"/>
      <c r="R89" s="211"/>
      <c r="S89" s="211"/>
      <c r="T89" s="212"/>
      <c r="U89" s="77"/>
      <c r="V89" s="21"/>
    </row>
    <row r="90" spans="1:22" s="49" customFormat="1" x14ac:dyDescent="0.3">
      <c r="A90" s="222"/>
      <c r="B90" s="222"/>
      <c r="C90" s="222"/>
      <c r="D90" s="223"/>
      <c r="E90" s="224"/>
      <c r="F90" s="225"/>
      <c r="G90" s="226"/>
      <c r="H90" s="225"/>
      <c r="I90" s="227"/>
      <c r="J90" s="228"/>
      <c r="K90" s="219"/>
      <c r="L90" s="219"/>
      <c r="M90" s="229"/>
      <c r="N90" s="230"/>
      <c r="O90" s="230"/>
      <c r="P90" s="205"/>
      <c r="Q90" s="211"/>
      <c r="R90" s="211"/>
      <c r="S90" s="211"/>
      <c r="T90" s="212"/>
      <c r="U90" s="77"/>
      <c r="V90" s="133"/>
    </row>
    <row r="91" spans="1:22" x14ac:dyDescent="0.3">
      <c r="A91" s="189"/>
      <c r="B91" s="189"/>
      <c r="C91" s="189"/>
      <c r="D91" s="178"/>
      <c r="E91" s="179"/>
      <c r="F91" s="188"/>
      <c r="G91" s="213"/>
      <c r="H91" s="214"/>
      <c r="I91" s="195"/>
      <c r="J91" s="215"/>
      <c r="K91" s="208"/>
      <c r="L91" s="209"/>
      <c r="M91" s="210"/>
      <c r="N91" s="203"/>
      <c r="O91" s="204"/>
      <c r="P91" s="205"/>
      <c r="Q91" s="211"/>
      <c r="R91" s="211"/>
      <c r="S91" s="211"/>
      <c r="T91" s="212"/>
      <c r="U91" s="77"/>
      <c r="V91" s="21"/>
    </row>
    <row r="92" spans="1:22" x14ac:dyDescent="0.3">
      <c r="A92" s="189"/>
      <c r="B92" s="189"/>
      <c r="C92" s="189"/>
      <c r="D92" s="178"/>
      <c r="E92" s="179"/>
      <c r="F92" s="214"/>
      <c r="G92" s="220"/>
      <c r="H92" s="187"/>
      <c r="I92" s="195"/>
      <c r="J92" s="199"/>
      <c r="K92" s="218"/>
      <c r="L92" s="219"/>
      <c r="M92" s="202"/>
      <c r="N92" s="203"/>
      <c r="O92" s="204"/>
      <c r="P92" s="205"/>
      <c r="Q92" s="232"/>
      <c r="R92" s="232"/>
      <c r="S92" s="232"/>
      <c r="T92" s="233"/>
      <c r="U92" s="77"/>
      <c r="V92" s="21"/>
    </row>
    <row r="93" spans="1:22" x14ac:dyDescent="0.3">
      <c r="A93" s="189"/>
      <c r="B93" s="189"/>
      <c r="C93" s="189"/>
      <c r="D93" s="178"/>
      <c r="E93" s="216"/>
      <c r="F93" s="217"/>
      <c r="G93" s="220"/>
      <c r="H93" s="187"/>
      <c r="I93" s="195"/>
      <c r="J93" s="199"/>
      <c r="K93" s="218"/>
      <c r="L93" s="219"/>
      <c r="M93" s="210"/>
      <c r="N93" s="203"/>
      <c r="O93" s="204"/>
      <c r="P93" s="205"/>
      <c r="Q93" s="211"/>
      <c r="R93" s="211"/>
      <c r="S93" s="211"/>
      <c r="T93" s="212"/>
      <c r="U93" s="77"/>
      <c r="V93" s="21"/>
    </row>
    <row r="94" spans="1:22" x14ac:dyDescent="0.3">
      <c r="A94" s="189"/>
      <c r="B94" s="189"/>
      <c r="C94" s="189"/>
      <c r="D94" s="178"/>
      <c r="E94" s="179"/>
      <c r="F94" s="214"/>
      <c r="G94" s="213"/>
      <c r="H94" s="214"/>
      <c r="I94" s="195"/>
      <c r="J94" s="215"/>
      <c r="K94" s="218"/>
      <c r="L94" s="219"/>
      <c r="M94" s="210"/>
      <c r="N94" s="203"/>
      <c r="O94" s="204"/>
      <c r="P94" s="205"/>
      <c r="Q94" s="211"/>
      <c r="R94" s="211"/>
      <c r="S94" s="211"/>
      <c r="T94" s="212"/>
      <c r="U94" s="77"/>
      <c r="V94" s="21"/>
    </row>
    <row r="95" spans="1:22" x14ac:dyDescent="0.3">
      <c r="A95" s="189"/>
      <c r="B95" s="189"/>
      <c r="C95" s="189"/>
      <c r="D95" s="178"/>
      <c r="E95" s="179"/>
      <c r="F95" s="214"/>
      <c r="G95" s="220"/>
      <c r="H95" s="187"/>
      <c r="I95" s="195"/>
      <c r="J95" s="199"/>
      <c r="K95" s="218"/>
      <c r="L95" s="219"/>
      <c r="M95" s="202"/>
      <c r="N95" s="203"/>
      <c r="O95" s="204"/>
      <c r="P95" s="205"/>
      <c r="Q95" s="211"/>
      <c r="R95" s="211"/>
      <c r="S95" s="211"/>
      <c r="T95" s="212"/>
      <c r="U95" s="77"/>
      <c r="V95" s="21"/>
    </row>
    <row r="96" spans="1:22" x14ac:dyDescent="0.3">
      <c r="A96" s="189"/>
      <c r="B96" s="189"/>
      <c r="C96" s="189"/>
      <c r="D96" s="178"/>
      <c r="E96" s="216"/>
      <c r="F96" s="217"/>
      <c r="G96" s="213"/>
      <c r="H96" s="214"/>
      <c r="I96" s="195"/>
      <c r="J96" s="215"/>
      <c r="K96" s="218"/>
      <c r="L96" s="219"/>
      <c r="M96" s="210"/>
      <c r="N96" s="203"/>
      <c r="O96" s="204"/>
      <c r="P96" s="205"/>
      <c r="Q96" s="211"/>
      <c r="R96" s="211"/>
      <c r="S96" s="211"/>
      <c r="T96" s="212"/>
      <c r="U96" s="77"/>
      <c r="V96" s="21"/>
    </row>
    <row r="97" spans="1:22" x14ac:dyDescent="0.3">
      <c r="A97" s="189"/>
      <c r="B97" s="189"/>
      <c r="C97" s="189"/>
      <c r="D97" s="178"/>
      <c r="E97" s="216"/>
      <c r="F97" s="217"/>
      <c r="G97" s="220"/>
      <c r="H97" s="187"/>
      <c r="I97" s="195"/>
      <c r="J97" s="199"/>
      <c r="K97" s="218"/>
      <c r="L97" s="219"/>
      <c r="M97" s="210"/>
      <c r="N97" s="203"/>
      <c r="O97" s="204"/>
      <c r="P97" s="205"/>
      <c r="Q97" s="211"/>
      <c r="R97" s="211"/>
      <c r="S97" s="211"/>
      <c r="T97" s="212"/>
      <c r="U97" s="77"/>
      <c r="V97" s="21"/>
    </row>
    <row r="98" spans="1:22" x14ac:dyDescent="0.3">
      <c r="A98" s="189"/>
      <c r="B98" s="189"/>
      <c r="C98" s="189"/>
      <c r="D98" s="178"/>
      <c r="E98" s="179"/>
      <c r="F98" s="188"/>
      <c r="G98" s="220"/>
      <c r="H98" s="187"/>
      <c r="I98" s="195"/>
      <c r="J98" s="199"/>
      <c r="K98" s="208"/>
      <c r="L98" s="209"/>
      <c r="M98" s="210"/>
      <c r="N98" s="203"/>
      <c r="O98" s="204"/>
      <c r="P98" s="205"/>
      <c r="Q98" s="211"/>
      <c r="R98" s="211"/>
      <c r="S98" s="211"/>
      <c r="T98" s="212"/>
      <c r="U98" s="77"/>
      <c r="V98" s="21"/>
    </row>
    <row r="99" spans="1:22" x14ac:dyDescent="0.3">
      <c r="A99" s="189"/>
      <c r="B99" s="189"/>
      <c r="C99" s="189"/>
      <c r="D99" s="178"/>
      <c r="E99" s="179"/>
      <c r="F99" s="214"/>
      <c r="G99" s="213"/>
      <c r="H99" s="214"/>
      <c r="I99" s="195"/>
      <c r="J99" s="215"/>
      <c r="K99" s="218"/>
      <c r="L99" s="219"/>
      <c r="M99" s="210"/>
      <c r="N99" s="203"/>
      <c r="O99" s="204"/>
      <c r="P99" s="205"/>
      <c r="Q99" s="211"/>
      <c r="R99" s="211"/>
      <c r="S99" s="211"/>
      <c r="T99" s="212"/>
      <c r="U99" s="77"/>
      <c r="V99" s="21"/>
    </row>
    <row r="100" spans="1:22" x14ac:dyDescent="0.3">
      <c r="A100" s="189"/>
      <c r="B100" s="189"/>
      <c r="C100" s="189"/>
      <c r="D100" s="178"/>
      <c r="E100" s="179"/>
      <c r="F100" s="188"/>
      <c r="G100" s="220"/>
      <c r="H100" s="187"/>
      <c r="I100" s="195"/>
      <c r="J100" s="199"/>
      <c r="K100" s="208"/>
      <c r="L100" s="209"/>
      <c r="M100" s="210"/>
      <c r="N100" s="203"/>
      <c r="O100" s="204"/>
      <c r="P100" s="205"/>
      <c r="Q100" s="211"/>
      <c r="R100" s="211"/>
      <c r="S100" s="211"/>
      <c r="T100" s="212"/>
      <c r="U100" s="77"/>
      <c r="V100" s="21"/>
    </row>
    <row r="101" spans="1:22" x14ac:dyDescent="0.3">
      <c r="A101" s="189"/>
      <c r="B101" s="189"/>
      <c r="C101" s="189"/>
      <c r="D101" s="178"/>
      <c r="E101" s="179"/>
      <c r="F101" s="188"/>
      <c r="G101" s="221"/>
      <c r="H101" s="217"/>
      <c r="I101" s="195"/>
      <c r="J101" s="199"/>
      <c r="K101" s="200"/>
      <c r="L101" s="201"/>
      <c r="M101" s="210"/>
      <c r="N101" s="203"/>
      <c r="O101" s="204"/>
      <c r="P101" s="205"/>
      <c r="Q101" s="211"/>
      <c r="R101" s="211"/>
      <c r="S101" s="211"/>
      <c r="T101" s="212"/>
      <c r="U101" s="77"/>
      <c r="V101" s="21"/>
    </row>
    <row r="102" spans="1:22" x14ac:dyDescent="0.3">
      <c r="A102" s="189"/>
      <c r="B102" s="189"/>
      <c r="C102" s="189"/>
      <c r="D102" s="178"/>
      <c r="E102" s="179"/>
      <c r="F102" s="188"/>
      <c r="G102" s="213"/>
      <c r="H102" s="214"/>
      <c r="I102" s="195"/>
      <c r="J102" s="199"/>
      <c r="K102" s="234"/>
      <c r="L102" s="219"/>
      <c r="M102" s="235"/>
      <c r="N102" s="203"/>
      <c r="O102" s="204"/>
      <c r="P102" s="205"/>
      <c r="Q102" s="211"/>
      <c r="R102" s="211"/>
      <c r="S102" s="211"/>
      <c r="T102" s="212"/>
      <c r="U102" s="77"/>
      <c r="V102" s="21"/>
    </row>
    <row r="103" spans="1:22" x14ac:dyDescent="0.3">
      <c r="A103" s="189"/>
      <c r="B103" s="189"/>
      <c r="C103" s="189"/>
      <c r="D103" s="178"/>
      <c r="E103" s="179"/>
      <c r="F103" s="188"/>
      <c r="G103" s="192"/>
      <c r="H103" s="187"/>
      <c r="I103" s="195"/>
      <c r="J103" s="199"/>
      <c r="K103" s="234"/>
      <c r="L103" s="219"/>
      <c r="M103" s="235"/>
      <c r="N103" s="203"/>
      <c r="O103" s="204"/>
      <c r="P103" s="205"/>
      <c r="Q103" s="211"/>
      <c r="R103" s="211"/>
      <c r="S103" s="211"/>
      <c r="T103" s="212"/>
      <c r="U103" s="77"/>
      <c r="V103" s="21"/>
    </row>
    <row r="104" spans="1:22" x14ac:dyDescent="0.3">
      <c r="A104" s="189"/>
      <c r="B104" s="189"/>
      <c r="C104" s="189"/>
      <c r="D104" s="178"/>
      <c r="E104" s="179"/>
      <c r="F104" s="188"/>
      <c r="G104" s="213"/>
      <c r="H104" s="214"/>
      <c r="I104" s="195"/>
      <c r="J104" s="199"/>
      <c r="K104" s="234"/>
      <c r="L104" s="219"/>
      <c r="M104" s="235"/>
      <c r="N104" s="203"/>
      <c r="O104" s="204"/>
      <c r="P104" s="205"/>
      <c r="Q104" s="211"/>
      <c r="R104" s="211"/>
      <c r="S104" s="211"/>
      <c r="T104" s="212"/>
      <c r="U104" s="77"/>
      <c r="V104" s="21"/>
    </row>
    <row r="105" spans="1:22" s="49" customFormat="1" x14ac:dyDescent="0.3">
      <c r="A105" s="222"/>
      <c r="B105" s="222"/>
      <c r="C105" s="222"/>
      <c r="D105" s="223"/>
      <c r="E105" s="224"/>
      <c r="F105" s="225"/>
      <c r="G105" s="226"/>
      <c r="H105" s="225"/>
      <c r="I105" s="227"/>
      <c r="J105" s="228"/>
      <c r="K105" s="219"/>
      <c r="L105" s="219"/>
      <c r="M105" s="229"/>
      <c r="N105" s="230"/>
      <c r="O105" s="230"/>
      <c r="P105" s="205"/>
      <c r="Q105" s="211"/>
      <c r="R105" s="211"/>
      <c r="S105" s="211"/>
      <c r="T105" s="212"/>
      <c r="U105" s="77"/>
      <c r="V105" s="133"/>
    </row>
    <row r="106" spans="1:22" x14ac:dyDescent="0.3">
      <c r="A106" s="189"/>
      <c r="B106" s="189"/>
      <c r="C106" s="189"/>
      <c r="D106" s="178"/>
      <c r="E106" s="179"/>
      <c r="F106" s="188"/>
      <c r="G106" s="192"/>
      <c r="H106" s="187"/>
      <c r="I106" s="195"/>
      <c r="J106" s="199"/>
      <c r="K106" s="234"/>
      <c r="L106" s="219"/>
      <c r="M106" s="235"/>
      <c r="N106" s="203"/>
      <c r="O106" s="204"/>
      <c r="P106" s="205"/>
      <c r="Q106" s="211"/>
      <c r="R106" s="211"/>
      <c r="S106" s="211"/>
      <c r="T106" s="212"/>
      <c r="U106" s="77"/>
      <c r="V106" s="21"/>
    </row>
    <row r="107" spans="1:22" x14ac:dyDescent="0.3">
      <c r="A107" s="236"/>
      <c r="B107" s="236"/>
      <c r="C107" s="236"/>
      <c r="D107" s="236"/>
      <c r="E107" s="237"/>
      <c r="F107" s="238"/>
      <c r="G107" s="239"/>
      <c r="H107" s="238"/>
      <c r="I107" s="240"/>
      <c r="J107" s="241"/>
      <c r="K107" s="24"/>
      <c r="L107" s="242"/>
      <c r="M107" s="243"/>
      <c r="N107" s="244"/>
      <c r="O107" s="245"/>
      <c r="P107" s="246"/>
      <c r="Q107" s="232"/>
      <c r="R107" s="232"/>
      <c r="S107" s="232"/>
      <c r="T107" s="233"/>
      <c r="U107" s="77"/>
      <c r="V107" s="21"/>
    </row>
    <row r="108" spans="1:22" x14ac:dyDescent="0.3">
      <c r="A108" s="236"/>
      <c r="B108" s="236"/>
      <c r="C108" s="236"/>
      <c r="D108" s="236"/>
      <c r="E108" s="237"/>
      <c r="F108" s="238"/>
      <c r="G108" s="239"/>
      <c r="H108" s="238"/>
      <c r="I108" s="240"/>
      <c r="J108" s="241"/>
      <c r="K108" s="24"/>
      <c r="L108" s="242"/>
      <c r="M108" s="243"/>
      <c r="N108" s="244"/>
      <c r="O108" s="245"/>
      <c r="P108" s="246"/>
      <c r="Q108" s="211"/>
      <c r="R108" s="211"/>
      <c r="S108" s="211"/>
      <c r="T108" s="212"/>
      <c r="U108" s="77"/>
      <c r="V108" s="21"/>
    </row>
    <row r="109" spans="1:22" x14ac:dyDescent="0.3">
      <c r="A109" s="236"/>
      <c r="B109" s="236"/>
      <c r="C109" s="236"/>
      <c r="D109" s="236"/>
      <c r="E109" s="237"/>
      <c r="F109" s="238"/>
      <c r="G109" s="239"/>
      <c r="H109" s="238"/>
      <c r="I109" s="240"/>
      <c r="J109" s="241"/>
      <c r="K109" s="24"/>
      <c r="L109" s="242"/>
      <c r="M109" s="243"/>
      <c r="N109" s="244"/>
      <c r="O109" s="245"/>
      <c r="P109" s="246"/>
      <c r="Q109" s="206"/>
      <c r="R109" s="206"/>
      <c r="S109" s="206"/>
      <c r="T109" s="207"/>
      <c r="U109" s="77"/>
      <c r="V109" s="21"/>
    </row>
    <row r="110" spans="1:22" x14ac:dyDescent="0.3">
      <c r="A110" s="247"/>
      <c r="B110" s="247"/>
      <c r="C110" s="247"/>
      <c r="D110" s="248"/>
      <c r="E110" s="216"/>
      <c r="F110" s="217"/>
      <c r="G110" s="221"/>
      <c r="H110" s="217"/>
      <c r="I110" s="195"/>
      <c r="J110" s="199"/>
      <c r="K110" s="234"/>
      <c r="L110" s="219"/>
      <c r="M110" s="235"/>
      <c r="N110" s="203"/>
      <c r="O110" s="204"/>
      <c r="P110" s="249"/>
      <c r="Q110" s="206"/>
      <c r="R110" s="206"/>
      <c r="S110" s="206"/>
      <c r="T110" s="207"/>
      <c r="U110" s="77"/>
      <c r="V110" s="21"/>
    </row>
    <row r="111" spans="1:22" x14ac:dyDescent="0.3">
      <c r="A111" s="247"/>
      <c r="B111" s="247"/>
      <c r="C111" s="247"/>
      <c r="D111" s="248"/>
      <c r="E111" s="216"/>
      <c r="F111" s="217"/>
      <c r="G111" s="220"/>
      <c r="H111" s="187"/>
      <c r="I111" s="195"/>
      <c r="J111" s="199"/>
      <c r="K111" s="234"/>
      <c r="L111" s="219"/>
      <c r="M111" s="235"/>
      <c r="N111" s="203"/>
      <c r="O111" s="204"/>
      <c r="P111" s="250"/>
      <c r="Q111" s="206"/>
      <c r="R111" s="206"/>
      <c r="S111" s="206"/>
      <c r="T111" s="207"/>
      <c r="U111" s="77"/>
      <c r="V111" s="21"/>
    </row>
    <row r="112" spans="1:22" x14ac:dyDescent="0.3">
      <c r="A112" s="247"/>
      <c r="B112" s="247"/>
      <c r="C112" s="247"/>
      <c r="D112" s="248"/>
      <c r="E112" s="216"/>
      <c r="F112" s="217"/>
      <c r="G112" s="220"/>
      <c r="H112" s="187"/>
      <c r="I112" s="195"/>
      <c r="J112" s="199"/>
      <c r="K112" s="234"/>
      <c r="L112" s="219"/>
      <c r="M112" s="235"/>
      <c r="N112" s="203"/>
      <c r="O112" s="204"/>
      <c r="P112" s="250"/>
      <c r="Q112" s="251"/>
      <c r="R112" s="252"/>
      <c r="S112" s="252"/>
      <c r="T112" s="212"/>
      <c r="U112" s="77"/>
      <c r="V112" s="21"/>
    </row>
    <row r="113" spans="1:22" x14ac:dyDescent="0.3">
      <c r="A113" s="247"/>
      <c r="B113" s="247"/>
      <c r="C113" s="247"/>
      <c r="D113" s="248"/>
      <c r="E113" s="216"/>
      <c r="F113" s="217"/>
      <c r="G113" s="213"/>
      <c r="H113" s="214"/>
      <c r="I113" s="195"/>
      <c r="J113" s="215"/>
      <c r="K113" s="234"/>
      <c r="L113" s="219"/>
      <c r="M113" s="235"/>
      <c r="N113" s="203"/>
      <c r="O113" s="204"/>
      <c r="P113" s="249"/>
      <c r="Q113" s="251"/>
      <c r="R113" s="252"/>
      <c r="S113" s="252"/>
      <c r="T113" s="212"/>
      <c r="U113" s="77"/>
      <c r="V113" s="21"/>
    </row>
    <row r="114" spans="1:22" x14ac:dyDescent="0.3">
      <c r="A114" s="247"/>
      <c r="B114" s="247"/>
      <c r="C114" s="247"/>
      <c r="D114" s="248"/>
      <c r="E114" s="216"/>
      <c r="F114" s="217"/>
      <c r="G114" s="221"/>
      <c r="H114" s="217"/>
      <c r="I114" s="195"/>
      <c r="J114" s="199"/>
      <c r="K114" s="234"/>
      <c r="L114" s="219"/>
      <c r="M114" s="235"/>
      <c r="N114" s="203"/>
      <c r="O114" s="204"/>
      <c r="P114" s="249"/>
      <c r="Q114" s="211"/>
      <c r="R114" s="252"/>
      <c r="S114" s="252"/>
      <c r="T114" s="212"/>
      <c r="U114" s="77"/>
      <c r="V114" s="21"/>
    </row>
    <row r="115" spans="1:22" x14ac:dyDescent="0.3">
      <c r="A115" s="247"/>
      <c r="B115" s="247"/>
      <c r="C115" s="247"/>
      <c r="D115" s="248"/>
      <c r="E115" s="216"/>
      <c r="F115" s="217"/>
      <c r="G115" s="221"/>
      <c r="H115" s="217"/>
      <c r="I115" s="195"/>
      <c r="J115" s="253"/>
      <c r="K115" s="200"/>
      <c r="L115" s="201"/>
      <c r="M115" s="210"/>
      <c r="N115" s="203"/>
      <c r="O115" s="204"/>
      <c r="P115" s="249"/>
      <c r="Q115" s="251"/>
      <c r="R115" s="252"/>
      <c r="S115" s="252"/>
      <c r="T115" s="212"/>
      <c r="U115" s="77"/>
      <c r="V115" s="21"/>
    </row>
    <row r="116" spans="1:22" x14ac:dyDescent="0.3">
      <c r="A116" s="247"/>
      <c r="B116" s="247"/>
      <c r="C116" s="247"/>
      <c r="D116" s="248"/>
      <c r="E116" s="216"/>
      <c r="F116" s="217"/>
      <c r="G116" s="221"/>
      <c r="H116" s="217"/>
      <c r="I116" s="195"/>
      <c r="J116" s="199"/>
      <c r="K116" s="200"/>
      <c r="L116" s="201"/>
      <c r="M116" s="202"/>
      <c r="N116" s="203"/>
      <c r="O116" s="204"/>
      <c r="P116" s="250"/>
      <c r="Q116" s="211"/>
      <c r="R116" s="252"/>
      <c r="S116" s="252"/>
      <c r="T116" s="212"/>
      <c r="U116" s="77"/>
      <c r="V116" s="21"/>
    </row>
    <row r="117" spans="1:22" x14ac:dyDescent="0.3">
      <c r="A117" s="247"/>
      <c r="B117" s="247"/>
      <c r="C117" s="247"/>
      <c r="D117" s="248"/>
      <c r="E117" s="216"/>
      <c r="F117" s="217"/>
      <c r="G117" s="192"/>
      <c r="H117" s="187"/>
      <c r="I117" s="195"/>
      <c r="J117" s="199"/>
      <c r="K117" s="200"/>
      <c r="L117" s="201"/>
      <c r="M117" s="202"/>
      <c r="N117" s="203"/>
      <c r="O117" s="204"/>
      <c r="P117" s="205"/>
      <c r="Q117" s="211"/>
      <c r="R117" s="252"/>
      <c r="S117" s="252"/>
      <c r="T117" s="212"/>
      <c r="U117" s="77"/>
      <c r="V117" s="21"/>
    </row>
    <row r="118" spans="1:22" x14ac:dyDescent="0.3">
      <c r="A118" s="247"/>
      <c r="B118" s="247"/>
      <c r="C118" s="247"/>
      <c r="D118" s="248"/>
      <c r="E118" s="216"/>
      <c r="F118" s="217"/>
      <c r="G118" s="192"/>
      <c r="H118" s="187"/>
      <c r="I118" s="195"/>
      <c r="J118" s="199"/>
      <c r="K118" s="200"/>
      <c r="L118" s="201"/>
      <c r="M118" s="202"/>
      <c r="N118" s="203"/>
      <c r="O118" s="254"/>
      <c r="P118" s="250"/>
      <c r="Q118" s="251"/>
      <c r="R118" s="252"/>
      <c r="S118" s="252"/>
      <c r="T118" s="212"/>
      <c r="U118" s="77"/>
      <c r="V118" s="21"/>
    </row>
    <row r="119" spans="1:22" x14ac:dyDescent="0.3">
      <c r="A119" s="247"/>
      <c r="B119" s="247"/>
      <c r="C119" s="247"/>
      <c r="D119" s="248"/>
      <c r="E119" s="216"/>
      <c r="F119" s="217"/>
      <c r="G119" s="192"/>
      <c r="H119" s="187"/>
      <c r="I119" s="195"/>
      <c r="J119" s="199"/>
      <c r="K119" s="200"/>
      <c r="L119" s="201"/>
      <c r="M119" s="202"/>
      <c r="N119" s="203"/>
      <c r="O119" s="204"/>
      <c r="P119" s="250"/>
      <c r="Q119" s="211"/>
      <c r="R119" s="252"/>
      <c r="S119" s="252"/>
      <c r="T119" s="212"/>
      <c r="U119" s="77"/>
      <c r="V119" s="21"/>
    </row>
    <row r="120" spans="1:22" x14ac:dyDescent="0.3">
      <c r="A120" s="247"/>
      <c r="B120" s="247"/>
      <c r="C120" s="247"/>
      <c r="D120" s="248"/>
      <c r="E120" s="216"/>
      <c r="F120" s="217"/>
      <c r="G120" s="192"/>
      <c r="H120" s="187"/>
      <c r="I120" s="195"/>
      <c r="J120" s="199"/>
      <c r="K120" s="200"/>
      <c r="L120" s="201"/>
      <c r="M120" s="202"/>
      <c r="N120" s="203"/>
      <c r="O120" s="204"/>
      <c r="P120" s="249"/>
      <c r="Q120" s="211"/>
      <c r="R120" s="252"/>
      <c r="S120" s="252"/>
      <c r="T120" s="212"/>
      <c r="U120" s="77"/>
      <c r="V120" s="21"/>
    </row>
    <row r="121" spans="1:22" x14ac:dyDescent="0.3">
      <c r="A121" s="247"/>
      <c r="B121" s="247"/>
      <c r="C121" s="247"/>
      <c r="D121" s="248"/>
      <c r="E121" s="216"/>
      <c r="F121" s="217"/>
      <c r="G121" s="192"/>
      <c r="H121" s="187"/>
      <c r="I121" s="195"/>
      <c r="J121" s="199"/>
      <c r="K121" s="200"/>
      <c r="L121" s="201"/>
      <c r="M121" s="202"/>
      <c r="N121" s="203"/>
      <c r="O121" s="254"/>
      <c r="P121" s="250"/>
      <c r="Q121" s="211"/>
      <c r="R121" s="252"/>
      <c r="S121" s="252"/>
      <c r="T121" s="212"/>
      <c r="U121" s="77"/>
      <c r="V121" s="21"/>
    </row>
    <row r="122" spans="1:22" x14ac:dyDescent="0.3">
      <c r="A122" s="247"/>
      <c r="B122" s="247"/>
      <c r="C122" s="247"/>
      <c r="D122" s="248"/>
      <c r="E122" s="216"/>
      <c r="F122" s="217"/>
      <c r="G122" s="192"/>
      <c r="H122" s="187"/>
      <c r="I122" s="195"/>
      <c r="J122" s="199"/>
      <c r="K122" s="208"/>
      <c r="L122" s="209"/>
      <c r="M122" s="210"/>
      <c r="N122" s="203"/>
      <c r="O122" s="204"/>
      <c r="P122" s="205"/>
      <c r="Q122" s="251"/>
      <c r="R122" s="252"/>
      <c r="S122" s="252"/>
      <c r="T122" s="212"/>
      <c r="U122" s="77"/>
      <c r="V122" s="21"/>
    </row>
    <row r="123" spans="1:22" x14ac:dyDescent="0.3">
      <c r="A123" s="247"/>
      <c r="B123" s="247"/>
      <c r="C123" s="247"/>
      <c r="D123" s="248"/>
      <c r="E123" s="216"/>
      <c r="F123" s="217"/>
      <c r="G123" s="213"/>
      <c r="H123" s="214"/>
      <c r="I123" s="195"/>
      <c r="J123" s="215"/>
      <c r="K123" s="200"/>
      <c r="L123" s="201"/>
      <c r="M123" s="202"/>
      <c r="N123" s="203"/>
      <c r="O123" s="254"/>
      <c r="P123" s="205"/>
      <c r="Q123" s="251"/>
      <c r="R123" s="252"/>
      <c r="S123" s="252"/>
      <c r="T123" s="212"/>
      <c r="U123" s="77"/>
      <c r="V123" s="21"/>
    </row>
    <row r="124" spans="1:22" x14ac:dyDescent="0.3">
      <c r="A124" s="247"/>
      <c r="B124" s="247"/>
      <c r="C124" s="247"/>
      <c r="D124" s="248"/>
      <c r="E124" s="216"/>
      <c r="F124" s="217"/>
      <c r="G124" s="192"/>
      <c r="H124" s="187"/>
      <c r="I124" s="195"/>
      <c r="J124" s="199"/>
      <c r="K124" s="200"/>
      <c r="L124" s="201"/>
      <c r="M124" s="202"/>
      <c r="N124" s="203"/>
      <c r="O124" s="204"/>
      <c r="P124" s="250"/>
      <c r="Q124" s="211"/>
      <c r="R124" s="252"/>
      <c r="S124" s="252"/>
      <c r="T124" s="212"/>
      <c r="U124" s="77"/>
      <c r="V124" s="21"/>
    </row>
    <row r="125" spans="1:22" x14ac:dyDescent="0.3">
      <c r="A125" s="247"/>
      <c r="B125" s="247"/>
      <c r="C125" s="247"/>
      <c r="D125" s="248"/>
      <c r="E125" s="216"/>
      <c r="F125" s="217"/>
      <c r="G125" s="192"/>
      <c r="H125" s="187"/>
      <c r="I125" s="195"/>
      <c r="J125" s="199"/>
      <c r="K125" s="200"/>
      <c r="L125" s="201"/>
      <c r="M125" s="202"/>
      <c r="N125" s="203"/>
      <c r="O125" s="254"/>
      <c r="P125" s="250"/>
      <c r="Q125" s="251"/>
      <c r="R125" s="252"/>
      <c r="S125" s="252"/>
      <c r="T125" s="212"/>
      <c r="U125" s="77"/>
      <c r="V125" s="21"/>
    </row>
    <row r="126" spans="1:22" x14ac:dyDescent="0.3">
      <c r="A126" s="247"/>
      <c r="B126" s="247"/>
      <c r="C126" s="247"/>
      <c r="D126" s="248"/>
      <c r="E126" s="216"/>
      <c r="F126" s="217"/>
      <c r="G126" s="192"/>
      <c r="H126" s="187"/>
      <c r="I126" s="195"/>
      <c r="J126" s="199"/>
      <c r="K126" s="200"/>
      <c r="L126" s="201"/>
      <c r="M126" s="202"/>
      <c r="N126" s="203"/>
      <c r="O126" s="204"/>
      <c r="P126" s="250"/>
      <c r="Q126" s="211"/>
      <c r="R126" s="252"/>
      <c r="S126" s="252"/>
      <c r="T126" s="212"/>
      <c r="U126" s="77"/>
      <c r="V126" s="21"/>
    </row>
    <row r="127" spans="1:22" x14ac:dyDescent="0.3">
      <c r="A127" s="247"/>
      <c r="B127" s="247"/>
      <c r="C127" s="247"/>
      <c r="D127" s="248"/>
      <c r="E127" s="216"/>
      <c r="F127" s="217"/>
      <c r="G127" s="192"/>
      <c r="H127" s="187"/>
      <c r="I127" s="195"/>
      <c r="J127" s="199"/>
      <c r="K127" s="200"/>
      <c r="L127" s="201"/>
      <c r="M127" s="202"/>
      <c r="N127" s="203"/>
      <c r="O127" s="204"/>
      <c r="P127" s="205"/>
      <c r="Q127" s="251"/>
      <c r="R127" s="252"/>
      <c r="S127" s="252"/>
      <c r="T127" s="212"/>
      <c r="U127" s="77"/>
      <c r="V127" s="21"/>
    </row>
    <row r="128" spans="1:22" x14ac:dyDescent="0.3">
      <c r="A128" s="247"/>
      <c r="B128" s="247"/>
      <c r="C128" s="247"/>
      <c r="D128" s="248"/>
      <c r="E128" s="216"/>
      <c r="F128" s="217"/>
      <c r="G128" s="192"/>
      <c r="H128" s="187"/>
      <c r="I128" s="195"/>
      <c r="J128" s="199"/>
      <c r="K128" s="200"/>
      <c r="L128" s="201"/>
      <c r="M128" s="210"/>
      <c r="N128" s="203"/>
      <c r="O128" s="204"/>
      <c r="P128" s="205"/>
      <c r="Q128" s="251"/>
      <c r="R128" s="252"/>
      <c r="S128" s="252"/>
      <c r="T128" s="212"/>
      <c r="U128" s="77"/>
      <c r="V128" s="21"/>
    </row>
    <row r="129" spans="1:22" x14ac:dyDescent="0.3">
      <c r="A129" s="247"/>
      <c r="B129" s="247"/>
      <c r="C129" s="247"/>
      <c r="D129" s="248"/>
      <c r="E129" s="216"/>
      <c r="F129" s="217"/>
      <c r="G129" s="220"/>
      <c r="H129" s="187"/>
      <c r="I129" s="195"/>
      <c r="J129" s="199"/>
      <c r="K129" s="234"/>
      <c r="L129" s="219"/>
      <c r="M129" s="235"/>
      <c r="N129" s="203"/>
      <c r="O129" s="204"/>
      <c r="P129" s="205"/>
      <c r="Q129" s="211"/>
      <c r="R129" s="252"/>
      <c r="S129" s="252"/>
      <c r="T129" s="212"/>
      <c r="U129" s="77"/>
      <c r="V129" s="21"/>
    </row>
    <row r="130" spans="1:22" x14ac:dyDescent="0.3">
      <c r="A130" s="247"/>
      <c r="B130" s="247"/>
      <c r="C130" s="247"/>
      <c r="D130" s="248"/>
      <c r="E130" s="216"/>
      <c r="F130" s="217"/>
      <c r="G130" s="220"/>
      <c r="H130" s="187"/>
      <c r="I130" s="195"/>
      <c r="J130" s="199"/>
      <c r="K130" s="234"/>
      <c r="L130" s="219"/>
      <c r="M130" s="235"/>
      <c r="N130" s="203"/>
      <c r="O130" s="204"/>
      <c r="P130" s="250"/>
      <c r="Q130" s="251"/>
      <c r="R130" s="252"/>
      <c r="S130" s="252"/>
      <c r="T130" s="212"/>
      <c r="U130" s="77"/>
      <c r="V130" s="21"/>
    </row>
    <row r="131" spans="1:22" x14ac:dyDescent="0.3">
      <c r="A131" s="247"/>
      <c r="B131" s="247"/>
      <c r="C131" s="247"/>
      <c r="D131" s="248"/>
      <c r="E131" s="216"/>
      <c r="F131" s="217"/>
      <c r="G131" s="221"/>
      <c r="H131" s="217"/>
      <c r="I131" s="195"/>
      <c r="J131" s="253"/>
      <c r="K131" s="234"/>
      <c r="L131" s="219"/>
      <c r="M131" s="235"/>
      <c r="N131" s="203"/>
      <c r="O131" s="204"/>
      <c r="P131" s="249"/>
      <c r="Q131" s="211"/>
      <c r="R131" s="252"/>
      <c r="S131" s="252"/>
      <c r="T131" s="212"/>
      <c r="U131" s="77"/>
      <c r="V131" s="21"/>
    </row>
    <row r="132" spans="1:22" x14ac:dyDescent="0.3">
      <c r="A132" s="247"/>
      <c r="B132" s="247"/>
      <c r="C132" s="247"/>
      <c r="D132" s="248"/>
      <c r="E132" s="216"/>
      <c r="F132" s="217"/>
      <c r="G132" s="220"/>
      <c r="H132" s="187"/>
      <c r="I132" s="195"/>
      <c r="J132" s="199"/>
      <c r="K132" s="234"/>
      <c r="L132" s="219"/>
      <c r="M132" s="235"/>
      <c r="N132" s="203"/>
      <c r="O132" s="254"/>
      <c r="P132" s="250"/>
      <c r="Q132" s="251"/>
      <c r="R132" s="252"/>
      <c r="S132" s="252"/>
      <c r="T132" s="212"/>
      <c r="U132" s="77"/>
      <c r="V132" s="21"/>
    </row>
    <row r="133" spans="1:22" x14ac:dyDescent="0.3">
      <c r="A133" s="247"/>
      <c r="B133" s="247"/>
      <c r="C133" s="247"/>
      <c r="D133" s="248"/>
      <c r="E133" s="216"/>
      <c r="F133" s="217"/>
      <c r="G133" s="213"/>
      <c r="H133" s="214"/>
      <c r="I133" s="195"/>
      <c r="J133" s="215"/>
      <c r="K133" s="234"/>
      <c r="L133" s="219"/>
      <c r="M133" s="235"/>
      <c r="N133" s="203"/>
      <c r="O133" s="204"/>
      <c r="P133" s="250"/>
      <c r="Q133" s="251"/>
      <c r="R133" s="252"/>
      <c r="S133" s="252"/>
      <c r="T133" s="212"/>
      <c r="U133" s="77"/>
      <c r="V133" s="21"/>
    </row>
    <row r="134" spans="1:22" x14ac:dyDescent="0.3">
      <c r="A134" s="247"/>
      <c r="B134" s="247"/>
      <c r="C134" s="247"/>
      <c r="D134" s="248"/>
      <c r="E134" s="216"/>
      <c r="F134" s="217"/>
      <c r="G134" s="213"/>
      <c r="H134" s="214"/>
      <c r="I134" s="195"/>
      <c r="J134" s="215"/>
      <c r="K134" s="234"/>
      <c r="L134" s="219"/>
      <c r="M134" s="235"/>
      <c r="N134" s="203"/>
      <c r="O134" s="254"/>
      <c r="P134" s="249"/>
      <c r="Q134" s="251"/>
      <c r="R134" s="252"/>
      <c r="S134" s="252"/>
      <c r="T134" s="212"/>
      <c r="U134" s="77"/>
      <c r="V134" s="21"/>
    </row>
    <row r="135" spans="1:22" x14ac:dyDescent="0.3">
      <c r="A135" s="247"/>
      <c r="B135" s="247"/>
      <c r="C135" s="247"/>
      <c r="D135" s="248"/>
      <c r="E135" s="216"/>
      <c r="F135" s="217"/>
      <c r="G135" s="213"/>
      <c r="H135" s="214"/>
      <c r="I135" s="195"/>
      <c r="J135" s="199"/>
      <c r="K135" s="234"/>
      <c r="L135" s="219"/>
      <c r="M135" s="235"/>
      <c r="N135" s="203"/>
      <c r="O135" s="204"/>
      <c r="P135" s="249"/>
      <c r="Q135" s="211"/>
      <c r="R135" s="252"/>
      <c r="S135" s="252"/>
      <c r="T135" s="212"/>
      <c r="U135" s="77"/>
      <c r="V135" s="21"/>
    </row>
    <row r="136" spans="1:22" x14ac:dyDescent="0.3">
      <c r="A136" s="247"/>
      <c r="B136" s="247"/>
      <c r="C136" s="247"/>
      <c r="D136" s="248"/>
      <c r="E136" s="216"/>
      <c r="F136" s="217"/>
      <c r="G136" s="213"/>
      <c r="H136" s="214"/>
      <c r="I136" s="195"/>
      <c r="J136" s="199"/>
      <c r="K136" s="234"/>
      <c r="L136" s="219"/>
      <c r="M136" s="235"/>
      <c r="N136" s="203"/>
      <c r="O136" s="254"/>
      <c r="P136" s="249"/>
      <c r="Q136" s="251"/>
      <c r="R136" s="252"/>
      <c r="S136" s="252"/>
      <c r="T136" s="212"/>
      <c r="U136" s="77"/>
      <c r="V136" s="21"/>
    </row>
    <row r="137" spans="1:22" x14ac:dyDescent="0.3">
      <c r="A137" s="247"/>
      <c r="B137" s="247"/>
      <c r="C137" s="247"/>
      <c r="D137" s="248"/>
      <c r="E137" s="216"/>
      <c r="F137" s="217"/>
      <c r="G137" s="220"/>
      <c r="H137" s="187"/>
      <c r="I137" s="195"/>
      <c r="J137" s="199"/>
      <c r="K137" s="234"/>
      <c r="L137" s="219"/>
      <c r="M137" s="235"/>
      <c r="N137" s="203"/>
      <c r="O137" s="254"/>
      <c r="P137" s="205"/>
      <c r="Q137" s="211"/>
      <c r="R137" s="252"/>
      <c r="S137" s="252"/>
      <c r="T137" s="212"/>
      <c r="U137" s="77"/>
      <c r="V137" s="21"/>
    </row>
    <row r="138" spans="1:22" x14ac:dyDescent="0.3">
      <c r="A138" s="247"/>
      <c r="B138" s="247"/>
      <c r="C138" s="247"/>
      <c r="D138" s="248"/>
      <c r="E138" s="216"/>
      <c r="F138" s="217"/>
      <c r="G138" s="192"/>
      <c r="H138" s="187"/>
      <c r="I138" s="195"/>
      <c r="J138" s="199"/>
      <c r="K138" s="234"/>
      <c r="L138" s="219"/>
      <c r="M138" s="235"/>
      <c r="N138" s="203"/>
      <c r="O138" s="204"/>
      <c r="P138" s="249"/>
      <c r="Q138" s="251"/>
      <c r="R138" s="252"/>
      <c r="S138" s="252"/>
      <c r="T138" s="212"/>
      <c r="U138" s="77"/>
      <c r="V138" s="21"/>
    </row>
    <row r="139" spans="1:22" x14ac:dyDescent="0.3">
      <c r="A139" s="247"/>
      <c r="B139" s="247"/>
      <c r="C139" s="247"/>
      <c r="D139" s="248"/>
      <c r="E139" s="216"/>
      <c r="F139" s="217"/>
      <c r="G139" s="192"/>
      <c r="H139" s="187"/>
      <c r="I139" s="195"/>
      <c r="J139" s="199"/>
      <c r="K139" s="208"/>
      <c r="L139" s="209"/>
      <c r="M139" s="210"/>
      <c r="N139" s="203"/>
      <c r="O139" s="204"/>
      <c r="P139" s="249"/>
      <c r="Q139" s="251"/>
      <c r="R139" s="252"/>
      <c r="S139" s="252"/>
      <c r="T139" s="212"/>
      <c r="U139" s="77"/>
      <c r="V139" s="21"/>
    </row>
    <row r="140" spans="1:22" x14ac:dyDescent="0.3">
      <c r="A140" s="247"/>
      <c r="B140" s="247"/>
      <c r="C140" s="247"/>
      <c r="D140" s="248"/>
      <c r="E140" s="179"/>
      <c r="F140" s="214"/>
      <c r="G140" s="192"/>
      <c r="H140" s="187"/>
      <c r="I140" s="195"/>
      <c r="J140" s="199"/>
      <c r="K140" s="200"/>
      <c r="L140" s="201"/>
      <c r="M140" s="202"/>
      <c r="N140" s="203"/>
      <c r="O140" s="254"/>
      <c r="P140" s="205"/>
      <c r="Q140" s="251"/>
      <c r="R140" s="252"/>
      <c r="S140" s="252"/>
      <c r="T140" s="212"/>
      <c r="U140" s="77"/>
      <c r="V140" s="21"/>
    </row>
    <row r="141" spans="1:22" x14ac:dyDescent="0.3">
      <c r="A141" s="247"/>
      <c r="B141" s="247"/>
      <c r="C141" s="247"/>
      <c r="D141" s="248"/>
      <c r="E141" s="216"/>
      <c r="F141" s="217"/>
      <c r="G141" s="192"/>
      <c r="H141" s="187"/>
      <c r="I141" s="195"/>
      <c r="J141" s="199"/>
      <c r="K141" s="200"/>
      <c r="L141" s="201"/>
      <c r="M141" s="202"/>
      <c r="N141" s="203"/>
      <c r="O141" s="204"/>
      <c r="P141" s="250"/>
      <c r="Q141" s="251"/>
      <c r="R141" s="252"/>
      <c r="S141" s="252"/>
      <c r="T141" s="212"/>
      <c r="U141" s="77"/>
      <c r="V141" s="21"/>
    </row>
    <row r="142" spans="1:22" x14ac:dyDescent="0.3">
      <c r="A142" s="247"/>
      <c r="B142" s="247"/>
      <c r="C142" s="247"/>
      <c r="D142" s="248"/>
      <c r="E142" s="216"/>
      <c r="F142" s="217"/>
      <c r="G142" s="192"/>
      <c r="H142" s="187"/>
      <c r="I142" s="195"/>
      <c r="J142" s="199"/>
      <c r="K142" s="200"/>
      <c r="L142" s="201"/>
      <c r="M142" s="202"/>
      <c r="N142" s="203"/>
      <c r="O142" s="204"/>
      <c r="P142" s="250"/>
      <c r="Q142" s="251"/>
      <c r="R142" s="252"/>
      <c r="S142" s="252"/>
      <c r="T142" s="212"/>
      <c r="U142" s="77"/>
      <c r="V142" s="21"/>
    </row>
    <row r="143" spans="1:22" x14ac:dyDescent="0.3">
      <c r="A143" s="247"/>
      <c r="B143" s="247"/>
      <c r="C143" s="247"/>
      <c r="D143" s="248"/>
      <c r="E143" s="216"/>
      <c r="F143" s="217"/>
      <c r="G143" s="192"/>
      <c r="H143" s="187"/>
      <c r="I143" s="195"/>
      <c r="J143" s="199"/>
      <c r="K143" s="200"/>
      <c r="L143" s="201"/>
      <c r="M143" s="202"/>
      <c r="N143" s="203"/>
      <c r="O143" s="254"/>
      <c r="P143" s="205"/>
      <c r="Q143" s="251"/>
      <c r="R143" s="252"/>
      <c r="S143" s="252"/>
      <c r="T143" s="212"/>
      <c r="U143" s="77"/>
      <c r="V143" s="21"/>
    </row>
    <row r="144" spans="1:22" x14ac:dyDescent="0.3">
      <c r="A144" s="247"/>
      <c r="B144" s="247"/>
      <c r="C144" s="247"/>
      <c r="D144" s="248"/>
      <c r="E144" s="216"/>
      <c r="F144" s="217"/>
      <c r="G144" s="192"/>
      <c r="H144" s="187"/>
      <c r="I144" s="195"/>
      <c r="J144" s="199"/>
      <c r="K144" s="208"/>
      <c r="L144" s="209"/>
      <c r="M144" s="210"/>
      <c r="N144" s="203"/>
      <c r="O144" s="254"/>
      <c r="P144" s="249"/>
      <c r="Q144" s="251"/>
      <c r="R144" s="252"/>
      <c r="S144" s="252"/>
      <c r="T144" s="212"/>
      <c r="U144" s="77"/>
      <c r="V144" s="21"/>
    </row>
    <row r="145" spans="1:22" x14ac:dyDescent="0.3">
      <c r="A145" s="247"/>
      <c r="B145" s="247"/>
      <c r="C145" s="247"/>
      <c r="D145" s="248"/>
      <c r="E145" s="216"/>
      <c r="F145" s="217"/>
      <c r="G145" s="220"/>
      <c r="H145" s="187"/>
      <c r="I145" s="195"/>
      <c r="J145" s="199"/>
      <c r="K145" s="208"/>
      <c r="L145" s="209"/>
      <c r="M145" s="210"/>
      <c r="N145" s="203"/>
      <c r="O145" s="254"/>
      <c r="P145" s="249"/>
      <c r="Q145" s="211"/>
      <c r="R145" s="252"/>
      <c r="S145" s="252"/>
      <c r="T145" s="212"/>
      <c r="U145" s="77"/>
      <c r="V145" s="21"/>
    </row>
    <row r="146" spans="1:22" x14ac:dyDescent="0.3">
      <c r="A146" s="247"/>
      <c r="B146" s="247"/>
      <c r="C146" s="247"/>
      <c r="D146" s="248"/>
      <c r="E146" s="179"/>
      <c r="F146" s="214"/>
      <c r="G146" s="192"/>
      <c r="H146" s="187"/>
      <c r="I146" s="195"/>
      <c r="J146" s="199"/>
      <c r="K146" s="208"/>
      <c r="L146" s="209"/>
      <c r="M146" s="210"/>
      <c r="N146" s="203"/>
      <c r="O146" s="254"/>
      <c r="P146" s="250"/>
      <c r="Q146" s="251"/>
      <c r="R146" s="252"/>
      <c r="S146" s="252"/>
      <c r="T146" s="212"/>
      <c r="U146" s="77"/>
      <c r="V146" s="21"/>
    </row>
    <row r="147" spans="1:22" x14ac:dyDescent="0.3">
      <c r="A147" s="247"/>
      <c r="B147" s="247"/>
      <c r="C147" s="247"/>
      <c r="D147" s="248"/>
      <c r="E147" s="179"/>
      <c r="F147" s="214"/>
      <c r="G147" s="213"/>
      <c r="H147" s="214"/>
      <c r="I147" s="195"/>
      <c r="J147" s="199"/>
      <c r="K147" s="208"/>
      <c r="L147" s="209"/>
      <c r="M147" s="210"/>
      <c r="N147" s="203"/>
      <c r="O147" s="254"/>
      <c r="P147" s="250"/>
      <c r="Q147" s="251"/>
      <c r="R147" s="252"/>
      <c r="S147" s="252"/>
      <c r="T147" s="212"/>
      <c r="U147" s="77"/>
      <c r="V147" s="21"/>
    </row>
    <row r="148" spans="1:22" x14ac:dyDescent="0.3">
      <c r="A148" s="247"/>
      <c r="B148" s="247"/>
      <c r="C148" s="247"/>
      <c r="D148" s="248"/>
      <c r="E148" s="179"/>
      <c r="F148" s="214"/>
      <c r="G148" s="213"/>
      <c r="H148" s="214"/>
      <c r="I148" s="195"/>
      <c r="J148" s="199"/>
      <c r="K148" s="208"/>
      <c r="L148" s="209"/>
      <c r="M148" s="210"/>
      <c r="N148" s="203"/>
      <c r="O148" s="204"/>
      <c r="P148" s="250"/>
      <c r="Q148" s="251"/>
      <c r="R148" s="252"/>
      <c r="S148" s="252"/>
      <c r="T148" s="212"/>
      <c r="U148" s="77"/>
      <c r="V148" s="21"/>
    </row>
    <row r="149" spans="1:22" x14ac:dyDescent="0.3">
      <c r="A149" s="247"/>
      <c r="B149" s="247"/>
      <c r="C149" s="247"/>
      <c r="D149" s="248"/>
      <c r="E149" s="179"/>
      <c r="F149" s="214"/>
      <c r="G149" s="192"/>
      <c r="H149" s="187"/>
      <c r="I149" s="195"/>
      <c r="J149" s="199"/>
      <c r="K149" s="200"/>
      <c r="L149" s="201"/>
      <c r="M149" s="202"/>
      <c r="N149" s="203"/>
      <c r="O149" s="204"/>
      <c r="P149" s="250"/>
      <c r="Q149" s="251"/>
      <c r="R149" s="252"/>
      <c r="S149" s="252"/>
      <c r="T149" s="212"/>
      <c r="U149" s="77"/>
      <c r="V149" s="21"/>
    </row>
    <row r="150" spans="1:22" x14ac:dyDescent="0.3">
      <c r="A150" s="247"/>
      <c r="B150" s="247"/>
      <c r="C150" s="247"/>
      <c r="D150" s="248"/>
      <c r="E150" s="216"/>
      <c r="F150" s="217"/>
      <c r="G150" s="192"/>
      <c r="H150" s="187"/>
      <c r="I150" s="195"/>
      <c r="J150" s="199"/>
      <c r="K150" s="200"/>
      <c r="L150" s="201"/>
      <c r="M150" s="202"/>
      <c r="N150" s="203"/>
      <c r="O150" s="254"/>
      <c r="P150" s="250"/>
      <c r="Q150" s="251"/>
      <c r="R150" s="252"/>
      <c r="S150" s="252"/>
      <c r="T150" s="212"/>
      <c r="U150" s="77"/>
      <c r="V150" s="21"/>
    </row>
    <row r="151" spans="1:22" x14ac:dyDescent="0.3">
      <c r="A151" s="247"/>
      <c r="B151" s="247"/>
      <c r="C151" s="247"/>
      <c r="D151" s="248"/>
      <c r="E151" s="216"/>
      <c r="F151" s="217"/>
      <c r="G151" s="213"/>
      <c r="H151" s="214"/>
      <c r="I151" s="195"/>
      <c r="J151" s="199"/>
      <c r="K151" s="200"/>
      <c r="L151" s="201"/>
      <c r="M151" s="202"/>
      <c r="N151" s="203"/>
      <c r="O151" s="204"/>
      <c r="P151" s="250"/>
      <c r="Q151" s="251"/>
      <c r="R151" s="252"/>
      <c r="S151" s="252"/>
      <c r="T151" s="212"/>
      <c r="U151" s="77"/>
      <c r="V151" s="21"/>
    </row>
    <row r="152" spans="1:22" x14ac:dyDescent="0.3">
      <c r="A152" s="247"/>
      <c r="B152" s="247"/>
      <c r="C152" s="247"/>
      <c r="D152" s="248"/>
      <c r="E152" s="216"/>
      <c r="F152" s="217"/>
      <c r="G152" s="192"/>
      <c r="H152" s="187"/>
      <c r="I152" s="195"/>
      <c r="J152" s="199"/>
      <c r="K152" s="200"/>
      <c r="L152" s="201"/>
      <c r="M152" s="202"/>
      <c r="N152" s="203"/>
      <c r="O152" s="204"/>
      <c r="P152" s="250"/>
      <c r="Q152" s="251"/>
      <c r="R152" s="252"/>
      <c r="S152" s="252"/>
      <c r="T152" s="212"/>
      <c r="U152" s="77"/>
      <c r="V152" s="21"/>
    </row>
    <row r="153" spans="1:22" x14ac:dyDescent="0.3">
      <c r="A153" s="247"/>
      <c r="B153" s="247"/>
      <c r="C153" s="247"/>
      <c r="D153" s="248"/>
      <c r="E153" s="216"/>
      <c r="F153" s="217"/>
      <c r="G153" s="213"/>
      <c r="H153" s="214"/>
      <c r="I153" s="195"/>
      <c r="J153" s="199"/>
      <c r="K153" s="200"/>
      <c r="L153" s="201"/>
      <c r="M153" s="202"/>
      <c r="N153" s="203"/>
      <c r="O153" s="204"/>
      <c r="P153" s="205"/>
      <c r="Q153" s="211"/>
      <c r="R153" s="252"/>
      <c r="S153" s="252"/>
      <c r="T153" s="212"/>
      <c r="U153" s="77"/>
      <c r="V153" s="21"/>
    </row>
    <row r="154" spans="1:22" x14ac:dyDescent="0.3">
      <c r="A154" s="247"/>
      <c r="B154" s="247"/>
      <c r="C154" s="247"/>
      <c r="D154" s="248"/>
      <c r="E154" s="216"/>
      <c r="F154" s="217"/>
      <c r="G154" s="213"/>
      <c r="H154" s="214"/>
      <c r="I154" s="195"/>
      <c r="J154" s="199"/>
      <c r="K154" s="200"/>
      <c r="L154" s="201"/>
      <c r="M154" s="202"/>
      <c r="N154" s="203"/>
      <c r="O154" s="204"/>
      <c r="P154" s="249"/>
      <c r="Q154" s="251"/>
      <c r="R154" s="252"/>
      <c r="S154" s="252"/>
      <c r="T154" s="212"/>
      <c r="U154" s="77"/>
      <c r="V154" s="21"/>
    </row>
    <row r="155" spans="1:22" x14ac:dyDescent="0.3">
      <c r="A155" s="247"/>
      <c r="B155" s="247"/>
      <c r="C155" s="247"/>
      <c r="D155" s="248"/>
      <c r="E155" s="216"/>
      <c r="F155" s="217"/>
      <c r="G155" s="192"/>
      <c r="H155" s="187"/>
      <c r="I155" s="195"/>
      <c r="J155" s="199"/>
      <c r="K155" s="208"/>
      <c r="L155" s="209"/>
      <c r="M155" s="210"/>
      <c r="N155" s="203"/>
      <c r="O155" s="254"/>
      <c r="P155" s="205"/>
      <c r="Q155" s="251"/>
      <c r="R155" s="252"/>
      <c r="S155" s="252"/>
      <c r="T155" s="212"/>
      <c r="U155" s="77"/>
      <c r="V155" s="21"/>
    </row>
    <row r="156" spans="1:22" x14ac:dyDescent="0.3">
      <c r="A156" s="247"/>
      <c r="B156" s="247"/>
      <c r="C156" s="247"/>
      <c r="D156" s="248"/>
      <c r="E156" s="179"/>
      <c r="F156" s="214"/>
      <c r="G156" s="192"/>
      <c r="H156" s="187"/>
      <c r="I156" s="195"/>
      <c r="J156" s="199"/>
      <c r="K156" s="208"/>
      <c r="L156" s="209"/>
      <c r="M156" s="210"/>
      <c r="N156" s="203"/>
      <c r="O156" s="254"/>
      <c r="P156" s="249"/>
      <c r="Q156" s="251"/>
      <c r="R156" s="252"/>
      <c r="S156" s="252"/>
      <c r="T156" s="212"/>
      <c r="U156" s="77"/>
      <c r="V156" s="21"/>
    </row>
    <row r="157" spans="1:22" x14ac:dyDescent="0.3">
      <c r="A157" s="247"/>
      <c r="B157" s="247"/>
      <c r="C157" s="247"/>
      <c r="D157" s="248"/>
      <c r="E157" s="179"/>
      <c r="F157" s="214"/>
      <c r="G157" s="192"/>
      <c r="H157" s="187"/>
      <c r="I157" s="195"/>
      <c r="J157" s="199"/>
      <c r="K157" s="200"/>
      <c r="L157" s="201"/>
      <c r="M157" s="202"/>
      <c r="N157" s="203"/>
      <c r="O157" s="204"/>
      <c r="P157" s="250"/>
      <c r="Q157" s="251"/>
      <c r="R157" s="252"/>
      <c r="S157" s="252"/>
      <c r="T157" s="212"/>
      <c r="U157" s="77"/>
      <c r="V157" s="21"/>
    </row>
    <row r="158" spans="1:22" x14ac:dyDescent="0.3">
      <c r="A158" s="247"/>
      <c r="B158" s="247"/>
      <c r="C158" s="247"/>
      <c r="D158" s="248"/>
      <c r="E158" s="216"/>
      <c r="F158" s="217"/>
      <c r="G158" s="192"/>
      <c r="H158" s="187"/>
      <c r="I158" s="195"/>
      <c r="J158" s="199"/>
      <c r="K158" s="208"/>
      <c r="L158" s="209"/>
      <c r="M158" s="210"/>
      <c r="N158" s="203"/>
      <c r="O158" s="254"/>
      <c r="P158" s="250"/>
      <c r="Q158" s="211"/>
      <c r="R158" s="252"/>
      <c r="S158" s="252"/>
      <c r="T158" s="212"/>
      <c r="U158" s="77"/>
      <c r="V158" s="21"/>
    </row>
    <row r="159" spans="1:22" x14ac:dyDescent="0.3">
      <c r="A159" s="247"/>
      <c r="B159" s="247"/>
      <c r="C159" s="247"/>
      <c r="D159" s="248"/>
      <c r="E159" s="179"/>
      <c r="F159" s="214"/>
      <c r="G159" s="192"/>
      <c r="H159" s="187"/>
      <c r="I159" s="195"/>
      <c r="J159" s="199"/>
      <c r="K159" s="200"/>
      <c r="L159" s="201"/>
      <c r="M159" s="210"/>
      <c r="N159" s="203"/>
      <c r="O159" s="254"/>
      <c r="P159" s="205"/>
      <c r="Q159" s="251"/>
      <c r="R159" s="252"/>
      <c r="S159" s="252"/>
      <c r="T159" s="212"/>
      <c r="U159" s="77"/>
      <c r="V159" s="21"/>
    </row>
    <row r="160" spans="1:22" x14ac:dyDescent="0.3">
      <c r="A160" s="247"/>
      <c r="B160" s="247"/>
      <c r="C160" s="247"/>
      <c r="D160" s="248"/>
      <c r="E160" s="216"/>
      <c r="F160" s="217"/>
      <c r="G160" s="213"/>
      <c r="H160" s="214"/>
      <c r="I160" s="195"/>
      <c r="J160" s="215"/>
      <c r="K160" s="200"/>
      <c r="L160" s="201"/>
      <c r="M160" s="202"/>
      <c r="N160" s="203"/>
      <c r="O160" s="204"/>
      <c r="P160" s="205"/>
      <c r="Q160" s="251"/>
      <c r="R160" s="252"/>
      <c r="S160" s="252"/>
      <c r="T160" s="212"/>
      <c r="U160" s="77"/>
      <c r="V160" s="21"/>
    </row>
    <row r="161" spans="1:22" x14ac:dyDescent="0.3">
      <c r="A161" s="247"/>
      <c r="B161" s="247"/>
      <c r="C161" s="247"/>
      <c r="D161" s="248"/>
      <c r="E161" s="216"/>
      <c r="F161" s="217"/>
      <c r="G161" s="221"/>
      <c r="H161" s="217"/>
      <c r="I161" s="195"/>
      <c r="J161" s="199"/>
      <c r="K161" s="200"/>
      <c r="L161" s="201"/>
      <c r="M161" s="202"/>
      <c r="N161" s="203"/>
      <c r="O161" s="204"/>
      <c r="P161" s="205"/>
      <c r="Q161" s="251"/>
      <c r="R161" s="252"/>
      <c r="S161" s="252"/>
      <c r="T161" s="212"/>
      <c r="U161" s="77"/>
      <c r="V161" s="21"/>
    </row>
    <row r="162" spans="1:22" x14ac:dyDescent="0.3">
      <c r="A162" s="247"/>
      <c r="B162" s="247"/>
      <c r="C162" s="247"/>
      <c r="D162" s="248"/>
      <c r="E162" s="216"/>
      <c r="F162" s="217"/>
      <c r="G162" s="221"/>
      <c r="H162" s="217"/>
      <c r="I162" s="195"/>
      <c r="J162" s="199"/>
      <c r="K162" s="200"/>
      <c r="L162" s="201"/>
      <c r="M162" s="202"/>
      <c r="N162" s="203"/>
      <c r="O162" s="204"/>
      <c r="P162" s="250"/>
      <c r="Q162" s="251"/>
      <c r="R162" s="252"/>
      <c r="S162" s="252"/>
      <c r="T162" s="212"/>
      <c r="U162" s="77"/>
      <c r="V162" s="21"/>
    </row>
    <row r="163" spans="1:22" x14ac:dyDescent="0.3">
      <c r="A163" s="247"/>
      <c r="B163" s="247"/>
      <c r="C163" s="247"/>
      <c r="D163" s="248"/>
      <c r="E163" s="216"/>
      <c r="F163" s="217"/>
      <c r="G163" s="192"/>
      <c r="H163" s="187"/>
      <c r="I163" s="195"/>
      <c r="J163" s="199"/>
      <c r="K163" s="200"/>
      <c r="L163" s="201"/>
      <c r="M163" s="210"/>
      <c r="N163" s="203"/>
      <c r="O163" s="204"/>
      <c r="P163" s="250"/>
      <c r="Q163" s="211"/>
      <c r="R163" s="252"/>
      <c r="S163" s="252"/>
      <c r="T163" s="212"/>
      <c r="U163" s="77"/>
      <c r="V163" s="21"/>
    </row>
    <row r="164" spans="1:22" x14ac:dyDescent="0.3">
      <c r="A164" s="247"/>
      <c r="B164" s="247"/>
      <c r="C164" s="247"/>
      <c r="D164" s="248"/>
      <c r="E164" s="216"/>
      <c r="F164" s="217"/>
      <c r="G164" s="192"/>
      <c r="H164" s="187"/>
      <c r="I164" s="195"/>
      <c r="J164" s="199"/>
      <c r="K164" s="200"/>
      <c r="L164" s="201"/>
      <c r="M164" s="210"/>
      <c r="N164" s="203"/>
      <c r="O164" s="204"/>
      <c r="P164" s="249"/>
      <c r="Q164" s="211"/>
      <c r="R164" s="252"/>
      <c r="S164" s="252"/>
      <c r="T164" s="212"/>
      <c r="U164" s="77"/>
      <c r="V164" s="21"/>
    </row>
    <row r="165" spans="1:22" x14ac:dyDescent="0.3">
      <c r="A165" s="247"/>
      <c r="B165" s="247"/>
      <c r="C165" s="247"/>
      <c r="D165" s="248"/>
      <c r="E165" s="216"/>
      <c r="F165" s="217"/>
      <c r="G165" s="213"/>
      <c r="H165" s="214"/>
      <c r="I165" s="195"/>
      <c r="J165" s="215"/>
      <c r="K165" s="234"/>
      <c r="L165" s="219"/>
      <c r="M165" s="235"/>
      <c r="N165" s="203"/>
      <c r="O165" s="204"/>
      <c r="P165" s="249"/>
      <c r="Q165" s="211"/>
      <c r="R165" s="252"/>
      <c r="S165" s="252"/>
      <c r="T165" s="212"/>
      <c r="U165" s="77"/>
      <c r="V165" s="21"/>
    </row>
    <row r="166" spans="1:22" x14ac:dyDescent="0.3">
      <c r="A166" s="247"/>
      <c r="B166" s="247"/>
      <c r="C166" s="247"/>
      <c r="D166" s="248"/>
      <c r="E166" s="216"/>
      <c r="F166" s="217"/>
      <c r="G166" s="221"/>
      <c r="H166" s="217"/>
      <c r="I166" s="195"/>
      <c r="J166" s="199"/>
      <c r="K166" s="234"/>
      <c r="L166" s="219"/>
      <c r="M166" s="235"/>
      <c r="N166" s="203"/>
      <c r="O166" s="254"/>
      <c r="P166" s="205"/>
      <c r="Q166" s="211"/>
      <c r="R166" s="252"/>
      <c r="S166" s="252"/>
      <c r="T166" s="212"/>
      <c r="U166" s="77"/>
      <c r="V166" s="21"/>
    </row>
    <row r="167" spans="1:22" x14ac:dyDescent="0.3">
      <c r="A167" s="247"/>
      <c r="B167" s="247"/>
      <c r="C167" s="247"/>
      <c r="D167" s="248"/>
      <c r="E167" s="216"/>
      <c r="F167" s="217"/>
      <c r="G167" s="213"/>
      <c r="H167" s="214"/>
      <c r="I167" s="195"/>
      <c r="J167" s="215"/>
      <c r="K167" s="234"/>
      <c r="L167" s="219"/>
      <c r="M167" s="235"/>
      <c r="N167" s="203"/>
      <c r="O167" s="204"/>
      <c r="P167" s="250"/>
      <c r="Q167" s="251"/>
      <c r="R167" s="252"/>
      <c r="S167" s="252"/>
      <c r="T167" s="212"/>
      <c r="U167" s="77"/>
      <c r="V167" s="21"/>
    </row>
    <row r="168" spans="1:22" x14ac:dyDescent="0.3">
      <c r="A168" s="247"/>
      <c r="B168" s="247"/>
      <c r="C168" s="247"/>
      <c r="D168" s="248"/>
      <c r="E168" s="216"/>
      <c r="F168" s="217"/>
      <c r="G168" s="221"/>
      <c r="H168" s="217"/>
      <c r="I168" s="195"/>
      <c r="J168" s="253"/>
      <c r="K168" s="200"/>
      <c r="L168" s="201"/>
      <c r="M168" s="210"/>
      <c r="N168" s="203"/>
      <c r="O168" s="204"/>
      <c r="P168" s="205"/>
      <c r="Q168" s="211"/>
      <c r="R168" s="252"/>
      <c r="S168" s="252"/>
      <c r="T168" s="212"/>
      <c r="U168" s="77"/>
      <c r="V168" s="21"/>
    </row>
    <row r="169" spans="1:22" x14ac:dyDescent="0.3">
      <c r="A169" s="247"/>
      <c r="B169" s="247"/>
      <c r="C169" s="247"/>
      <c r="D169" s="248"/>
      <c r="E169" s="216"/>
      <c r="F169" s="217"/>
      <c r="G169" s="213"/>
      <c r="H169" s="214"/>
      <c r="I169" s="195"/>
      <c r="J169" s="215"/>
      <c r="K169" s="200"/>
      <c r="L169" s="201"/>
      <c r="M169" s="202"/>
      <c r="N169" s="203"/>
      <c r="O169" s="204"/>
      <c r="P169" s="249"/>
      <c r="Q169" s="211"/>
      <c r="R169" s="252"/>
      <c r="S169" s="252"/>
      <c r="T169" s="212"/>
      <c r="U169" s="77"/>
      <c r="V169" s="21"/>
    </row>
    <row r="170" spans="1:22" x14ac:dyDescent="0.3">
      <c r="A170" s="247"/>
      <c r="B170" s="247"/>
      <c r="C170" s="247"/>
      <c r="D170" s="248"/>
      <c r="E170" s="216"/>
      <c r="F170" s="217"/>
      <c r="G170" s="192"/>
      <c r="H170" s="187"/>
      <c r="I170" s="195"/>
      <c r="J170" s="199"/>
      <c r="K170" s="200"/>
      <c r="L170" s="201"/>
      <c r="M170" s="202"/>
      <c r="N170" s="203"/>
      <c r="O170" s="204"/>
      <c r="P170" s="205"/>
      <c r="Q170" s="211"/>
      <c r="R170" s="252"/>
      <c r="S170" s="252"/>
      <c r="T170" s="212"/>
      <c r="U170" s="77"/>
      <c r="V170" s="21"/>
    </row>
    <row r="171" spans="1:22" x14ac:dyDescent="0.3">
      <c r="A171" s="247"/>
      <c r="B171" s="247"/>
      <c r="C171" s="247"/>
      <c r="D171" s="248"/>
      <c r="E171" s="216"/>
      <c r="F171" s="217"/>
      <c r="G171" s="192"/>
      <c r="H171" s="187"/>
      <c r="I171" s="195"/>
      <c r="J171" s="199"/>
      <c r="K171" s="200"/>
      <c r="L171" s="201"/>
      <c r="M171" s="202"/>
      <c r="N171" s="203"/>
      <c r="O171" s="204"/>
      <c r="P171" s="249"/>
      <c r="Q171" s="211"/>
      <c r="R171" s="252"/>
      <c r="S171" s="252"/>
      <c r="T171" s="212"/>
      <c r="U171" s="77"/>
      <c r="V171" s="21"/>
    </row>
    <row r="172" spans="1:22" x14ac:dyDescent="0.3">
      <c r="A172" s="247"/>
      <c r="B172" s="247"/>
      <c r="C172" s="247"/>
      <c r="D172" s="248"/>
      <c r="E172" s="216"/>
      <c r="F172" s="217"/>
      <c r="G172" s="221"/>
      <c r="H172" s="217"/>
      <c r="I172" s="195"/>
      <c r="J172" s="199"/>
      <c r="K172" s="200"/>
      <c r="L172" s="201"/>
      <c r="M172" s="210"/>
      <c r="N172" s="203"/>
      <c r="O172" s="204"/>
      <c r="P172" s="250"/>
      <c r="Q172" s="251"/>
      <c r="R172" s="252"/>
      <c r="S172" s="252"/>
      <c r="T172" s="212"/>
      <c r="U172" s="77"/>
      <c r="V172" s="21"/>
    </row>
    <row r="173" spans="1:22" x14ac:dyDescent="0.3">
      <c r="A173" s="247"/>
      <c r="B173" s="247"/>
      <c r="C173" s="247"/>
      <c r="D173" s="248"/>
      <c r="E173" s="216"/>
      <c r="F173" s="217"/>
      <c r="G173" s="213"/>
      <c r="H173" s="214"/>
      <c r="I173" s="195"/>
      <c r="J173" s="215"/>
      <c r="K173" s="200"/>
      <c r="L173" s="201"/>
      <c r="M173" s="210"/>
      <c r="N173" s="203"/>
      <c r="O173" s="254"/>
      <c r="P173" s="249"/>
      <c r="Q173" s="251"/>
      <c r="R173" s="252"/>
      <c r="S173" s="252"/>
      <c r="T173" s="212"/>
      <c r="U173" s="77"/>
      <c r="V173" s="21"/>
    </row>
    <row r="174" spans="1:22" x14ac:dyDescent="0.3">
      <c r="A174" s="247"/>
      <c r="B174" s="247"/>
      <c r="C174" s="247"/>
      <c r="D174" s="248"/>
      <c r="E174" s="216"/>
      <c r="F174" s="217"/>
      <c r="G174" s="192"/>
      <c r="H174" s="187"/>
      <c r="I174" s="195"/>
      <c r="J174" s="199"/>
      <c r="K174" s="200"/>
      <c r="L174" s="201"/>
      <c r="M174" s="202"/>
      <c r="N174" s="203"/>
      <c r="O174" s="204"/>
      <c r="P174" s="205"/>
      <c r="Q174" s="251"/>
      <c r="R174" s="252"/>
      <c r="S174" s="252"/>
      <c r="T174" s="212"/>
      <c r="U174" s="77"/>
      <c r="V174" s="21"/>
    </row>
    <row r="175" spans="1:22" x14ac:dyDescent="0.3">
      <c r="A175" s="247"/>
      <c r="B175" s="247"/>
      <c r="C175" s="247"/>
      <c r="D175" s="248"/>
      <c r="E175" s="216"/>
      <c r="F175" s="217"/>
      <c r="G175" s="192"/>
      <c r="H175" s="187"/>
      <c r="I175" s="195"/>
      <c r="J175" s="199"/>
      <c r="K175" s="200"/>
      <c r="L175" s="201"/>
      <c r="M175" s="202"/>
      <c r="N175" s="203"/>
      <c r="O175" s="204"/>
      <c r="P175" s="249"/>
      <c r="Q175" s="211"/>
      <c r="R175" s="252"/>
      <c r="S175" s="252"/>
      <c r="T175" s="212"/>
      <c r="U175" s="77"/>
      <c r="V175" s="21"/>
    </row>
    <row r="176" spans="1:22" x14ac:dyDescent="0.3">
      <c r="A176" s="247"/>
      <c r="B176" s="247"/>
      <c r="C176" s="247"/>
      <c r="D176" s="248"/>
      <c r="E176" s="216"/>
      <c r="F176" s="217"/>
      <c r="G176" s="192"/>
      <c r="H176" s="187"/>
      <c r="I176" s="195"/>
      <c r="J176" s="199"/>
      <c r="K176" s="200"/>
      <c r="L176" s="201"/>
      <c r="M176" s="210"/>
      <c r="N176" s="203"/>
      <c r="O176" s="254"/>
      <c r="P176" s="249"/>
      <c r="Q176" s="251"/>
      <c r="R176" s="252"/>
      <c r="S176" s="252"/>
      <c r="T176" s="212"/>
      <c r="U176" s="77"/>
      <c r="V176" s="21"/>
    </row>
    <row r="177" spans="1:22" x14ac:dyDescent="0.3">
      <c r="A177" s="247"/>
      <c r="B177" s="247"/>
      <c r="C177" s="247"/>
      <c r="D177" s="248"/>
      <c r="E177" s="216"/>
      <c r="F177" s="217"/>
      <c r="G177" s="192"/>
      <c r="H177" s="187"/>
      <c r="I177" s="195"/>
      <c r="J177" s="199"/>
      <c r="K177" s="200"/>
      <c r="L177" s="201"/>
      <c r="M177" s="202"/>
      <c r="N177" s="203"/>
      <c r="O177" s="254"/>
      <c r="P177" s="250"/>
      <c r="Q177" s="211"/>
      <c r="R177" s="252"/>
      <c r="S177" s="252"/>
      <c r="T177" s="212"/>
      <c r="U177" s="77"/>
      <c r="V177" s="21"/>
    </row>
    <row r="178" spans="1:22" x14ac:dyDescent="0.3">
      <c r="A178" s="247"/>
      <c r="B178" s="247"/>
      <c r="C178" s="247"/>
      <c r="D178" s="248"/>
      <c r="E178" s="216"/>
      <c r="F178" s="217"/>
      <c r="G178" s="192"/>
      <c r="H178" s="187"/>
      <c r="I178" s="195"/>
      <c r="J178" s="199"/>
      <c r="K178" s="200"/>
      <c r="L178" s="201"/>
      <c r="M178" s="202"/>
      <c r="N178" s="203"/>
      <c r="O178" s="204"/>
      <c r="P178" s="250"/>
      <c r="Q178" s="251"/>
      <c r="R178" s="252"/>
      <c r="S178" s="252"/>
      <c r="T178" s="212"/>
      <c r="U178" s="77"/>
      <c r="V178" s="21"/>
    </row>
    <row r="179" spans="1:22" x14ac:dyDescent="0.3">
      <c r="A179" s="247"/>
      <c r="B179" s="247"/>
      <c r="C179" s="247"/>
      <c r="D179" s="248"/>
      <c r="E179" s="216"/>
      <c r="F179" s="217"/>
      <c r="G179" s="192"/>
      <c r="H179" s="187"/>
      <c r="I179" s="195"/>
      <c r="J179" s="199"/>
      <c r="K179" s="200"/>
      <c r="L179" s="201"/>
      <c r="M179" s="202"/>
      <c r="N179" s="203"/>
      <c r="O179" s="204"/>
      <c r="P179" s="250"/>
      <c r="Q179" s="251"/>
      <c r="R179" s="252"/>
      <c r="S179" s="252"/>
      <c r="T179" s="212"/>
      <c r="U179" s="77"/>
      <c r="V179" s="21"/>
    </row>
    <row r="180" spans="1:22" x14ac:dyDescent="0.3">
      <c r="A180" s="247"/>
      <c r="B180" s="247"/>
      <c r="C180" s="247"/>
      <c r="D180" s="248"/>
      <c r="E180" s="216"/>
      <c r="F180" s="217"/>
      <c r="G180" s="213"/>
      <c r="H180" s="214"/>
      <c r="I180" s="195"/>
      <c r="J180" s="215"/>
      <c r="K180" s="200"/>
      <c r="L180" s="201"/>
      <c r="M180" s="202"/>
      <c r="N180" s="203"/>
      <c r="O180" s="204"/>
      <c r="P180" s="250"/>
      <c r="Q180" s="211"/>
      <c r="R180" s="252"/>
      <c r="S180" s="252"/>
      <c r="T180" s="212"/>
      <c r="U180" s="77"/>
      <c r="V180" s="21"/>
    </row>
    <row r="181" spans="1:22" x14ac:dyDescent="0.3">
      <c r="A181" s="247"/>
      <c r="B181" s="247"/>
      <c r="C181" s="247"/>
      <c r="D181" s="248"/>
      <c r="E181" s="216"/>
      <c r="F181" s="217"/>
      <c r="G181" s="192"/>
      <c r="H181" s="187"/>
      <c r="I181" s="195"/>
      <c r="J181" s="199"/>
      <c r="K181" s="200"/>
      <c r="L181" s="201"/>
      <c r="M181" s="202"/>
      <c r="N181" s="203"/>
      <c r="O181" s="204"/>
      <c r="P181" s="250"/>
      <c r="Q181" s="251"/>
      <c r="R181" s="252"/>
      <c r="S181" s="252"/>
      <c r="T181" s="212"/>
      <c r="U181" s="77"/>
      <c r="V181" s="21"/>
    </row>
    <row r="182" spans="1:22" x14ac:dyDescent="0.3">
      <c r="A182" s="247"/>
      <c r="B182" s="247"/>
      <c r="C182" s="247"/>
      <c r="D182" s="248"/>
      <c r="E182" s="216"/>
      <c r="F182" s="217"/>
      <c r="G182" s="192"/>
      <c r="H182" s="187"/>
      <c r="I182" s="195"/>
      <c r="J182" s="199"/>
      <c r="K182" s="200"/>
      <c r="L182" s="201"/>
      <c r="M182" s="202"/>
      <c r="N182" s="203"/>
      <c r="O182" s="204"/>
      <c r="P182" s="249"/>
      <c r="Q182" s="211"/>
      <c r="R182" s="252"/>
      <c r="S182" s="252"/>
      <c r="T182" s="212"/>
      <c r="U182" s="77"/>
      <c r="V182" s="21"/>
    </row>
    <row r="183" spans="1:22" x14ac:dyDescent="0.3">
      <c r="A183" s="247"/>
      <c r="B183" s="247"/>
      <c r="C183" s="247"/>
      <c r="D183" s="248"/>
      <c r="E183" s="179"/>
      <c r="F183" s="214"/>
      <c r="G183" s="213"/>
      <c r="H183" s="214"/>
      <c r="I183" s="195"/>
      <c r="J183" s="215"/>
      <c r="K183" s="200"/>
      <c r="L183" s="201"/>
      <c r="M183" s="202"/>
      <c r="N183" s="203"/>
      <c r="O183" s="254"/>
      <c r="P183" s="205"/>
      <c r="Q183" s="211"/>
      <c r="R183" s="252"/>
      <c r="S183" s="252"/>
      <c r="T183" s="212"/>
      <c r="U183" s="77"/>
      <c r="V183" s="21"/>
    </row>
    <row r="184" spans="1:22" x14ac:dyDescent="0.3">
      <c r="A184" s="247"/>
      <c r="B184" s="247"/>
      <c r="C184" s="247"/>
      <c r="D184" s="248"/>
      <c r="E184" s="216"/>
      <c r="F184" s="217"/>
      <c r="G184" s="192"/>
      <c r="H184" s="187"/>
      <c r="I184" s="195"/>
      <c r="J184" s="199"/>
      <c r="K184" s="200"/>
      <c r="L184" s="201"/>
      <c r="M184" s="202"/>
      <c r="N184" s="203"/>
      <c r="O184" s="204"/>
      <c r="P184" s="250"/>
      <c r="Q184" s="251"/>
      <c r="R184" s="252"/>
      <c r="S184" s="252"/>
      <c r="T184" s="212"/>
      <c r="U184" s="77"/>
      <c r="V184" s="21"/>
    </row>
    <row r="185" spans="1:22" x14ac:dyDescent="0.3">
      <c r="A185" s="247"/>
      <c r="B185" s="247"/>
      <c r="C185" s="247"/>
      <c r="D185" s="248"/>
      <c r="E185" s="216"/>
      <c r="F185" s="217"/>
      <c r="G185" s="221"/>
      <c r="H185" s="217"/>
      <c r="I185" s="195"/>
      <c r="J185" s="199"/>
      <c r="K185" s="200"/>
      <c r="L185" s="201"/>
      <c r="M185" s="210"/>
      <c r="N185" s="203"/>
      <c r="O185" s="254"/>
      <c r="P185" s="205"/>
      <c r="Q185" s="211"/>
      <c r="R185" s="252"/>
      <c r="S185" s="252"/>
      <c r="T185" s="212"/>
      <c r="U185" s="77"/>
      <c r="V185" s="21"/>
    </row>
    <row r="186" spans="1:22" x14ac:dyDescent="0.3">
      <c r="A186" s="247"/>
      <c r="B186" s="247"/>
      <c r="C186" s="247"/>
      <c r="D186" s="248"/>
      <c r="E186" s="216"/>
      <c r="F186" s="217"/>
      <c r="G186" s="192"/>
      <c r="H186" s="187"/>
      <c r="I186" s="195"/>
      <c r="J186" s="199"/>
      <c r="K186" s="200"/>
      <c r="L186" s="201"/>
      <c r="M186" s="202"/>
      <c r="N186" s="203"/>
      <c r="O186" s="204"/>
      <c r="P186" s="250"/>
      <c r="Q186" s="211"/>
      <c r="R186" s="252"/>
      <c r="S186" s="252"/>
      <c r="T186" s="212"/>
      <c r="U186" s="77"/>
      <c r="V186" s="21"/>
    </row>
    <row r="187" spans="1:22" x14ac:dyDescent="0.3">
      <c r="A187" s="247"/>
      <c r="B187" s="247"/>
      <c r="C187" s="247"/>
      <c r="D187" s="248"/>
      <c r="E187" s="216"/>
      <c r="F187" s="217"/>
      <c r="G187" s="213"/>
      <c r="H187" s="214"/>
      <c r="I187" s="195"/>
      <c r="J187" s="215"/>
      <c r="K187" s="200"/>
      <c r="L187" s="201"/>
      <c r="M187" s="202"/>
      <c r="N187" s="203"/>
      <c r="O187" s="254"/>
      <c r="P187" s="205"/>
      <c r="Q187" s="251"/>
      <c r="R187" s="252"/>
      <c r="S187" s="252"/>
      <c r="T187" s="212"/>
      <c r="U187" s="77"/>
      <c r="V187" s="21"/>
    </row>
    <row r="188" spans="1:22" x14ac:dyDescent="0.3">
      <c r="A188" s="247"/>
      <c r="B188" s="247"/>
      <c r="C188" s="247"/>
      <c r="D188" s="248"/>
      <c r="E188" s="216"/>
      <c r="F188" s="217"/>
      <c r="G188" s="213"/>
      <c r="H188" s="214"/>
      <c r="I188" s="195"/>
      <c r="J188" s="215"/>
      <c r="K188" s="200"/>
      <c r="L188" s="201"/>
      <c r="M188" s="202"/>
      <c r="N188" s="203"/>
      <c r="O188" s="204"/>
      <c r="P188" s="249"/>
      <c r="Q188" s="211"/>
      <c r="R188" s="252"/>
      <c r="S188" s="252"/>
      <c r="T188" s="212"/>
      <c r="U188" s="77"/>
      <c r="V188" s="21"/>
    </row>
    <row r="189" spans="1:22" x14ac:dyDescent="0.3">
      <c r="A189" s="247"/>
      <c r="B189" s="247"/>
      <c r="C189" s="247"/>
      <c r="D189" s="248"/>
      <c r="E189" s="216"/>
      <c r="F189" s="217"/>
      <c r="G189" s="192"/>
      <c r="H189" s="187"/>
      <c r="I189" s="195"/>
      <c r="J189" s="199"/>
      <c r="K189" s="208"/>
      <c r="L189" s="209"/>
      <c r="M189" s="210"/>
      <c r="N189" s="203"/>
      <c r="O189" s="204"/>
      <c r="P189" s="250"/>
      <c r="Q189" s="251"/>
      <c r="R189" s="252"/>
      <c r="S189" s="252"/>
      <c r="T189" s="212"/>
      <c r="U189" s="77"/>
      <c r="V189" s="21"/>
    </row>
    <row r="190" spans="1:22" x14ac:dyDescent="0.3">
      <c r="A190" s="247"/>
      <c r="B190" s="247"/>
      <c r="C190" s="247"/>
      <c r="D190" s="248"/>
      <c r="E190" s="179"/>
      <c r="F190" s="214"/>
      <c r="G190" s="213"/>
      <c r="H190" s="214"/>
      <c r="I190" s="195"/>
      <c r="J190" s="215"/>
      <c r="K190" s="200"/>
      <c r="L190" s="201"/>
      <c r="M190" s="210"/>
      <c r="N190" s="203"/>
      <c r="O190" s="204"/>
      <c r="P190" s="250"/>
      <c r="Q190" s="211"/>
      <c r="R190" s="252"/>
      <c r="S190" s="252"/>
      <c r="T190" s="212"/>
      <c r="U190" s="77"/>
      <c r="V190" s="21"/>
    </row>
    <row r="191" spans="1:22" x14ac:dyDescent="0.3">
      <c r="A191" s="247"/>
      <c r="B191" s="247"/>
      <c r="C191" s="247"/>
      <c r="D191" s="248"/>
      <c r="E191" s="216"/>
      <c r="F191" s="217"/>
      <c r="G191" s="192"/>
      <c r="H191" s="187"/>
      <c r="I191" s="195"/>
      <c r="J191" s="199"/>
      <c r="K191" s="234"/>
      <c r="L191" s="219"/>
      <c r="M191" s="235"/>
      <c r="N191" s="203"/>
      <c r="O191" s="204"/>
      <c r="P191" s="250"/>
      <c r="Q191" s="211"/>
      <c r="R191" s="252"/>
      <c r="S191" s="252"/>
      <c r="T191" s="212"/>
      <c r="U191" s="77"/>
      <c r="V191" s="21"/>
    </row>
    <row r="192" spans="1:22" x14ac:dyDescent="0.3">
      <c r="A192" s="247"/>
      <c r="B192" s="247"/>
      <c r="C192" s="247"/>
      <c r="D192" s="248"/>
      <c r="E192" s="216"/>
      <c r="F192" s="217"/>
      <c r="G192" s="221"/>
      <c r="H192" s="217"/>
      <c r="I192" s="195"/>
      <c r="J192" s="199"/>
      <c r="K192" s="234"/>
      <c r="L192" s="219"/>
      <c r="M192" s="235"/>
      <c r="N192" s="203"/>
      <c r="O192" s="204"/>
      <c r="P192" s="249"/>
      <c r="Q192" s="251"/>
      <c r="R192" s="252"/>
      <c r="S192" s="252"/>
      <c r="T192" s="212"/>
      <c r="U192" s="77"/>
      <c r="V192" s="21"/>
    </row>
    <row r="193" spans="1:22" x14ac:dyDescent="0.3">
      <c r="A193" s="247"/>
      <c r="B193" s="247"/>
      <c r="C193" s="247"/>
      <c r="D193" s="248"/>
      <c r="E193" s="216"/>
      <c r="F193" s="217"/>
      <c r="G193" s="192"/>
      <c r="H193" s="187"/>
      <c r="I193" s="195"/>
      <c r="J193" s="199"/>
      <c r="K193" s="234"/>
      <c r="L193" s="219"/>
      <c r="M193" s="235"/>
      <c r="N193" s="203"/>
      <c r="O193" s="254"/>
      <c r="P193" s="249"/>
      <c r="Q193" s="251"/>
      <c r="R193" s="252"/>
      <c r="S193" s="252"/>
      <c r="T193" s="212"/>
      <c r="U193" s="77"/>
      <c r="V193" s="21"/>
    </row>
    <row r="194" spans="1:22" x14ac:dyDescent="0.3">
      <c r="A194" s="247"/>
      <c r="B194" s="247"/>
      <c r="C194" s="247"/>
      <c r="D194" s="248"/>
      <c r="E194" s="216"/>
      <c r="F194" s="217"/>
      <c r="G194" s="192"/>
      <c r="H194" s="187"/>
      <c r="I194" s="195"/>
      <c r="J194" s="199"/>
      <c r="K194" s="234"/>
      <c r="L194" s="219"/>
      <c r="M194" s="235"/>
      <c r="N194" s="203"/>
      <c r="O194" s="204"/>
      <c r="P194" s="250"/>
      <c r="Q194" s="211"/>
      <c r="R194" s="252"/>
      <c r="S194" s="252"/>
      <c r="T194" s="212"/>
      <c r="U194" s="77"/>
      <c r="V194" s="21"/>
    </row>
    <row r="195" spans="1:22" x14ac:dyDescent="0.3">
      <c r="A195" s="247"/>
      <c r="B195" s="247"/>
      <c r="C195" s="247"/>
      <c r="D195" s="248"/>
      <c r="E195" s="216"/>
      <c r="F195" s="217"/>
      <c r="G195" s="192"/>
      <c r="H195" s="187"/>
      <c r="I195" s="195"/>
      <c r="J195" s="199"/>
      <c r="K195" s="208"/>
      <c r="L195" s="209"/>
      <c r="M195" s="210"/>
      <c r="N195" s="203"/>
      <c r="O195" s="204"/>
      <c r="P195" s="205"/>
      <c r="Q195" s="211"/>
      <c r="R195" s="252"/>
      <c r="S195" s="252"/>
      <c r="T195" s="212"/>
      <c r="U195" s="77"/>
      <c r="V195" s="21"/>
    </row>
    <row r="196" spans="1:22" x14ac:dyDescent="0.3">
      <c r="A196" s="247"/>
      <c r="B196" s="247"/>
      <c r="C196" s="247"/>
      <c r="D196" s="248"/>
      <c r="E196" s="179"/>
      <c r="F196" s="214"/>
      <c r="G196" s="213"/>
      <c r="H196" s="214"/>
      <c r="I196" s="195"/>
      <c r="J196" s="215"/>
      <c r="K196" s="200"/>
      <c r="L196" s="201"/>
      <c r="M196" s="202"/>
      <c r="N196" s="203"/>
      <c r="O196" s="204"/>
      <c r="P196" s="249"/>
      <c r="Q196" s="211"/>
      <c r="R196" s="252"/>
      <c r="S196" s="252"/>
      <c r="T196" s="212"/>
      <c r="U196" s="77"/>
      <c r="V196" s="21"/>
    </row>
    <row r="197" spans="1:22" x14ac:dyDescent="0.3">
      <c r="A197" s="247"/>
      <c r="B197" s="247"/>
      <c r="C197" s="247"/>
      <c r="D197" s="248"/>
      <c r="E197" s="216"/>
      <c r="F197" s="217"/>
      <c r="G197" s="192"/>
      <c r="H197" s="187"/>
      <c r="I197" s="195"/>
      <c r="J197" s="199"/>
      <c r="K197" s="208"/>
      <c r="L197" s="209"/>
      <c r="M197" s="210"/>
      <c r="N197" s="203"/>
      <c r="O197" s="204"/>
      <c r="P197" s="205"/>
      <c r="Q197" s="211"/>
      <c r="R197" s="252"/>
      <c r="S197" s="252"/>
      <c r="T197" s="212"/>
      <c r="U197" s="77"/>
      <c r="V197" s="21"/>
    </row>
    <row r="198" spans="1:22" x14ac:dyDescent="0.3">
      <c r="A198" s="247"/>
      <c r="B198" s="247"/>
      <c r="C198" s="247"/>
      <c r="D198" s="248"/>
      <c r="E198" s="179"/>
      <c r="F198" s="214"/>
      <c r="G198" s="192"/>
      <c r="H198" s="187"/>
      <c r="I198" s="195"/>
      <c r="J198" s="199"/>
      <c r="K198" s="208"/>
      <c r="L198" s="209"/>
      <c r="M198" s="210"/>
      <c r="N198" s="203"/>
      <c r="O198" s="204"/>
      <c r="P198" s="249"/>
      <c r="Q198" s="251"/>
      <c r="R198" s="252"/>
      <c r="S198" s="252"/>
      <c r="T198" s="212"/>
      <c r="U198" s="77"/>
      <c r="V198" s="21"/>
    </row>
    <row r="199" spans="1:22" x14ac:dyDescent="0.3">
      <c r="A199" s="247"/>
      <c r="B199" s="247"/>
      <c r="C199" s="247"/>
      <c r="D199" s="248"/>
      <c r="E199" s="179"/>
      <c r="F199" s="214"/>
      <c r="G199" s="192"/>
      <c r="H199" s="187"/>
      <c r="I199" s="195"/>
      <c r="J199" s="199"/>
      <c r="K199" s="200"/>
      <c r="L199" s="201"/>
      <c r="M199" s="202"/>
      <c r="N199" s="203"/>
      <c r="O199" s="254"/>
      <c r="P199" s="250"/>
      <c r="Q199" s="211"/>
      <c r="R199" s="252"/>
      <c r="S199" s="252"/>
      <c r="T199" s="212"/>
      <c r="U199" s="77"/>
      <c r="V199" s="21"/>
    </row>
    <row r="200" spans="1:22" x14ac:dyDescent="0.3">
      <c r="A200" s="247"/>
      <c r="B200" s="247"/>
      <c r="C200" s="247"/>
      <c r="D200" s="248"/>
      <c r="E200" s="216"/>
      <c r="F200" s="217"/>
      <c r="G200" s="192"/>
      <c r="H200" s="187"/>
      <c r="I200" s="195"/>
      <c r="J200" s="199"/>
      <c r="K200" s="208"/>
      <c r="L200" s="209"/>
      <c r="M200" s="210"/>
      <c r="N200" s="203"/>
      <c r="O200" s="204"/>
      <c r="P200" s="250"/>
      <c r="Q200" s="251"/>
      <c r="R200" s="252"/>
      <c r="S200" s="252"/>
      <c r="T200" s="212"/>
      <c r="U200" s="77"/>
      <c r="V200" s="21"/>
    </row>
    <row r="201" spans="1:22" x14ac:dyDescent="0.3">
      <c r="A201" s="247"/>
      <c r="B201" s="247"/>
      <c r="C201" s="247"/>
      <c r="D201" s="248"/>
      <c r="E201" s="179"/>
      <c r="F201" s="214"/>
      <c r="G201" s="213"/>
      <c r="H201" s="214"/>
      <c r="I201" s="195"/>
      <c r="J201" s="215"/>
      <c r="K201" s="200"/>
      <c r="L201" s="201"/>
      <c r="M201" s="202"/>
      <c r="N201" s="203"/>
      <c r="O201" s="204"/>
      <c r="P201" s="205"/>
      <c r="Q201" s="251"/>
      <c r="R201" s="252"/>
      <c r="S201" s="252"/>
      <c r="T201" s="212"/>
      <c r="U201" s="77"/>
      <c r="V201" s="21"/>
    </row>
    <row r="202" spans="1:22" x14ac:dyDescent="0.3">
      <c r="A202" s="247"/>
      <c r="B202" s="247"/>
      <c r="C202" s="247"/>
      <c r="D202" s="248"/>
      <c r="E202" s="216"/>
      <c r="F202" s="217"/>
      <c r="G202" s="192"/>
      <c r="H202" s="187"/>
      <c r="I202" s="195"/>
      <c r="J202" s="199"/>
      <c r="K202" s="200"/>
      <c r="L202" s="201"/>
      <c r="M202" s="202"/>
      <c r="N202" s="203"/>
      <c r="O202" s="254"/>
      <c r="P202" s="249"/>
      <c r="Q202" s="251"/>
      <c r="R202" s="252"/>
      <c r="S202" s="252"/>
      <c r="T202" s="212"/>
      <c r="U202" s="77"/>
      <c r="V202" s="21"/>
    </row>
    <row r="203" spans="1:22" x14ac:dyDescent="0.3">
      <c r="A203" s="247"/>
      <c r="B203" s="247"/>
      <c r="C203" s="247"/>
      <c r="D203" s="248"/>
      <c r="E203" s="216"/>
      <c r="F203" s="217"/>
      <c r="G203" s="221"/>
      <c r="H203" s="217"/>
      <c r="I203" s="195"/>
      <c r="J203" s="253"/>
      <c r="K203" s="200"/>
      <c r="L203" s="201"/>
      <c r="M203" s="202"/>
      <c r="N203" s="203"/>
      <c r="O203" s="254"/>
      <c r="P203" s="250"/>
      <c r="Q203" s="251"/>
      <c r="R203" s="252"/>
      <c r="S203" s="252"/>
      <c r="T203" s="212"/>
      <c r="U203" s="77"/>
      <c r="V203" s="21"/>
    </row>
    <row r="204" spans="1:22" x14ac:dyDescent="0.3">
      <c r="A204" s="247"/>
      <c r="B204" s="247"/>
      <c r="C204" s="247"/>
      <c r="D204" s="248"/>
      <c r="E204" s="216"/>
      <c r="F204" s="217"/>
      <c r="G204" s="192"/>
      <c r="H204" s="187"/>
      <c r="I204" s="195"/>
      <c r="J204" s="199"/>
      <c r="K204" s="200"/>
      <c r="L204" s="201"/>
      <c r="M204" s="202"/>
      <c r="N204" s="203"/>
      <c r="O204" s="254"/>
      <c r="P204" s="249"/>
      <c r="Q204" s="251"/>
      <c r="R204" s="252"/>
      <c r="S204" s="252"/>
      <c r="T204" s="212"/>
      <c r="U204" s="77"/>
      <c r="V204" s="21"/>
    </row>
    <row r="205" spans="1:22" x14ac:dyDescent="0.3">
      <c r="A205" s="247"/>
      <c r="B205" s="247"/>
      <c r="C205" s="247"/>
      <c r="D205" s="248"/>
      <c r="E205" s="216"/>
      <c r="F205" s="217"/>
      <c r="G205" s="192"/>
      <c r="H205" s="187"/>
      <c r="I205" s="195"/>
      <c r="J205" s="199"/>
      <c r="K205" s="200"/>
      <c r="L205" s="201"/>
      <c r="M205" s="202"/>
      <c r="N205" s="203"/>
      <c r="O205" s="254"/>
      <c r="P205" s="249"/>
      <c r="Q205" s="251"/>
      <c r="R205" s="252"/>
      <c r="S205" s="252"/>
      <c r="T205" s="212"/>
      <c r="U205" s="77"/>
      <c r="V205" s="21"/>
    </row>
    <row r="206" spans="1:22" x14ac:dyDescent="0.3">
      <c r="A206" s="247"/>
      <c r="B206" s="247"/>
      <c r="C206" s="247"/>
      <c r="D206" s="248"/>
      <c r="E206" s="216"/>
      <c r="F206" s="217"/>
      <c r="G206" s="192"/>
      <c r="H206" s="187"/>
      <c r="I206" s="195"/>
      <c r="J206" s="199"/>
      <c r="K206" s="208"/>
      <c r="L206" s="209"/>
      <c r="M206" s="210"/>
      <c r="N206" s="203"/>
      <c r="O206" s="204"/>
      <c r="P206" s="249"/>
      <c r="Q206" s="251"/>
      <c r="R206" s="252"/>
      <c r="S206" s="252"/>
      <c r="T206" s="212"/>
      <c r="U206" s="77"/>
      <c r="V206" s="21"/>
    </row>
    <row r="207" spans="1:22" x14ac:dyDescent="0.3">
      <c r="A207" s="247"/>
      <c r="B207" s="247"/>
      <c r="C207" s="247"/>
      <c r="D207" s="248"/>
      <c r="E207" s="179"/>
      <c r="F207" s="214"/>
      <c r="G207" s="192"/>
      <c r="H207" s="187"/>
      <c r="I207" s="195"/>
      <c r="J207" s="199"/>
      <c r="K207" s="200"/>
      <c r="L207" s="201"/>
      <c r="M207" s="202"/>
      <c r="N207" s="203"/>
      <c r="O207" s="204"/>
      <c r="P207" s="205"/>
      <c r="Q207" s="251"/>
      <c r="R207" s="252"/>
      <c r="S207" s="252"/>
      <c r="T207" s="212"/>
      <c r="U207" s="77"/>
      <c r="V207" s="21"/>
    </row>
    <row r="208" spans="1:22" x14ac:dyDescent="0.3">
      <c r="A208" s="247"/>
      <c r="B208" s="247"/>
      <c r="C208" s="247"/>
      <c r="D208" s="248"/>
      <c r="E208" s="216"/>
      <c r="F208" s="217"/>
      <c r="G208" s="192"/>
      <c r="H208" s="187"/>
      <c r="I208" s="195"/>
      <c r="J208" s="199"/>
      <c r="K208" s="200"/>
      <c r="L208" s="201"/>
      <c r="M208" s="202"/>
      <c r="N208" s="203"/>
      <c r="O208" s="204"/>
      <c r="P208" s="205"/>
      <c r="Q208" s="251"/>
      <c r="R208" s="252"/>
      <c r="S208" s="252"/>
      <c r="T208" s="212"/>
      <c r="U208" s="77"/>
      <c r="V208" s="21"/>
    </row>
    <row r="209" spans="1:22" x14ac:dyDescent="0.3">
      <c r="A209" s="247"/>
      <c r="B209" s="247"/>
      <c r="C209" s="247"/>
      <c r="D209" s="248"/>
      <c r="E209" s="216"/>
      <c r="F209" s="217"/>
      <c r="G209" s="221"/>
      <c r="H209" s="217"/>
      <c r="I209" s="195"/>
      <c r="J209" s="253"/>
      <c r="K209" s="200"/>
      <c r="L209" s="201"/>
      <c r="M209" s="202"/>
      <c r="N209" s="203"/>
      <c r="O209" s="204"/>
      <c r="P209" s="205"/>
      <c r="Q209" s="251"/>
      <c r="R209" s="252"/>
      <c r="S209" s="252"/>
      <c r="T209" s="212"/>
      <c r="U209" s="77"/>
      <c r="V209" s="21"/>
    </row>
    <row r="210" spans="1:22" x14ac:dyDescent="0.3">
      <c r="A210" s="247"/>
      <c r="B210" s="247"/>
      <c r="C210" s="247"/>
      <c r="D210" s="248"/>
      <c r="E210" s="216"/>
      <c r="F210" s="217"/>
      <c r="G210" s="192"/>
      <c r="H210" s="187"/>
      <c r="I210" s="195"/>
      <c r="J210" s="199"/>
      <c r="K210" s="208"/>
      <c r="L210" s="209"/>
      <c r="M210" s="210"/>
      <c r="N210" s="203"/>
      <c r="O210" s="204"/>
      <c r="P210" s="249"/>
      <c r="Q210" s="251"/>
      <c r="R210" s="252"/>
      <c r="S210" s="252"/>
      <c r="T210" s="212"/>
      <c r="U210" s="77"/>
      <c r="V210" s="21"/>
    </row>
    <row r="211" spans="1:22" x14ac:dyDescent="0.3">
      <c r="A211" s="247"/>
      <c r="B211" s="247"/>
      <c r="C211" s="247"/>
      <c r="D211" s="248"/>
      <c r="E211" s="179"/>
      <c r="F211" s="214"/>
      <c r="G211" s="192"/>
      <c r="H211" s="187"/>
      <c r="I211" s="195"/>
      <c r="J211" s="199"/>
      <c r="K211" s="208"/>
      <c r="L211" s="209"/>
      <c r="M211" s="210"/>
      <c r="N211" s="203"/>
      <c r="O211" s="204"/>
      <c r="P211" s="249"/>
      <c r="Q211" s="251"/>
      <c r="R211" s="252"/>
      <c r="S211" s="252"/>
      <c r="T211" s="212"/>
      <c r="U211" s="77"/>
      <c r="V211" s="21"/>
    </row>
    <row r="212" spans="1:22" x14ac:dyDescent="0.3">
      <c r="A212" s="247"/>
      <c r="B212" s="247"/>
      <c r="C212" s="247"/>
      <c r="D212" s="248"/>
      <c r="E212" s="179"/>
      <c r="F212" s="214"/>
      <c r="G212" s="192"/>
      <c r="H212" s="187"/>
      <c r="I212" s="195"/>
      <c r="J212" s="199"/>
      <c r="K212" s="208"/>
      <c r="L212" s="209"/>
      <c r="M212" s="210"/>
      <c r="N212" s="203"/>
      <c r="O212" s="204"/>
      <c r="P212" s="205"/>
      <c r="Q212" s="251"/>
      <c r="R212" s="252"/>
      <c r="S212" s="252"/>
      <c r="T212" s="212"/>
      <c r="U212" s="77"/>
      <c r="V212" s="21"/>
    </row>
    <row r="213" spans="1:22" x14ac:dyDescent="0.3">
      <c r="A213" s="247"/>
      <c r="B213" s="247"/>
      <c r="C213" s="247"/>
      <c r="D213" s="248"/>
      <c r="E213" s="179"/>
      <c r="F213" s="214"/>
      <c r="G213" s="192"/>
      <c r="H213" s="187"/>
      <c r="I213" s="195"/>
      <c r="J213" s="199"/>
      <c r="K213" s="200"/>
      <c r="L213" s="201"/>
      <c r="M213" s="202"/>
      <c r="N213" s="203"/>
      <c r="O213" s="204"/>
      <c r="P213" s="205"/>
      <c r="Q213" s="251"/>
      <c r="R213" s="252"/>
      <c r="S213" s="252"/>
      <c r="T213" s="212"/>
      <c r="U213" s="77"/>
      <c r="V213" s="21"/>
    </row>
    <row r="214" spans="1:22" x14ac:dyDescent="0.3">
      <c r="A214" s="247"/>
      <c r="B214" s="247"/>
      <c r="C214" s="247"/>
      <c r="D214" s="248"/>
      <c r="E214" s="216"/>
      <c r="F214" s="217"/>
      <c r="G214" s="192"/>
      <c r="H214" s="187"/>
      <c r="I214" s="195"/>
      <c r="J214" s="199"/>
      <c r="K214" s="208"/>
      <c r="L214" s="209"/>
      <c r="M214" s="210"/>
      <c r="N214" s="203"/>
      <c r="O214" s="204"/>
      <c r="P214" s="249"/>
      <c r="Q214" s="211"/>
      <c r="R214" s="252"/>
      <c r="S214" s="252"/>
      <c r="T214" s="212"/>
      <c r="U214" s="77"/>
      <c r="V214" s="21"/>
    </row>
    <row r="215" spans="1:22" x14ac:dyDescent="0.3">
      <c r="A215" s="247"/>
      <c r="B215" s="247"/>
      <c r="C215" s="247"/>
      <c r="D215" s="248"/>
      <c r="E215" s="179"/>
      <c r="F215" s="214"/>
      <c r="G215" s="192"/>
      <c r="H215" s="187"/>
      <c r="I215" s="195"/>
      <c r="J215" s="199"/>
      <c r="K215" s="200"/>
      <c r="L215" s="201"/>
      <c r="M215" s="202"/>
      <c r="N215" s="203"/>
      <c r="O215" s="204"/>
      <c r="P215" s="249"/>
      <c r="Q215" s="251"/>
      <c r="R215" s="252"/>
      <c r="S215" s="252"/>
      <c r="T215" s="212"/>
      <c r="U215" s="77"/>
      <c r="V215" s="21"/>
    </row>
    <row r="216" spans="1:22" x14ac:dyDescent="0.3">
      <c r="A216" s="247"/>
      <c r="B216" s="247"/>
      <c r="C216" s="247"/>
      <c r="D216" s="248"/>
      <c r="E216" s="216"/>
      <c r="F216" s="217"/>
      <c r="G216" s="192"/>
      <c r="H216" s="187"/>
      <c r="I216" s="195"/>
      <c r="J216" s="199"/>
      <c r="K216" s="208"/>
      <c r="L216" s="209"/>
      <c r="M216" s="210"/>
      <c r="N216" s="203"/>
      <c r="O216" s="204"/>
      <c r="P216" s="249"/>
      <c r="Q216" s="251"/>
      <c r="R216" s="252"/>
      <c r="S216" s="252"/>
      <c r="T216" s="212"/>
      <c r="U216" s="77"/>
      <c r="V216" s="21"/>
    </row>
    <row r="217" spans="1:22" x14ac:dyDescent="0.3">
      <c r="A217" s="164"/>
      <c r="B217" s="164"/>
      <c r="C217" s="164"/>
      <c r="D217" s="174"/>
      <c r="E217" s="185"/>
      <c r="F217" s="190"/>
      <c r="G217" s="197"/>
      <c r="H217" s="177"/>
      <c r="I217" s="180"/>
      <c r="J217" s="183"/>
      <c r="K217" s="191"/>
      <c r="L217" s="196"/>
      <c r="M217" s="175"/>
      <c r="N217" s="184"/>
      <c r="O217" s="182"/>
      <c r="P217" s="193"/>
      <c r="Q217" s="176"/>
      <c r="R217" s="181"/>
      <c r="S217" s="181"/>
      <c r="T217" s="186"/>
      <c r="U217" s="198"/>
    </row>
    <row r="218" spans="1:22" x14ac:dyDescent="0.3">
      <c r="A218" s="29"/>
      <c r="B218" s="29"/>
      <c r="C218" s="29"/>
      <c r="D218" s="28"/>
      <c r="E218" s="85"/>
      <c r="F218" s="52"/>
      <c r="G218" s="144"/>
      <c r="H218" s="111"/>
      <c r="I218" s="43"/>
      <c r="J218" s="54"/>
      <c r="K218" s="89"/>
      <c r="L218" s="90"/>
      <c r="M218" s="34"/>
      <c r="N218" s="5"/>
      <c r="O218" s="122"/>
      <c r="P218" s="23"/>
      <c r="Q218" s="125"/>
      <c r="R218" s="115"/>
      <c r="S218" s="115"/>
      <c r="T218" s="103"/>
      <c r="U218" s="100"/>
    </row>
    <row r="219" spans="1:22" x14ac:dyDescent="0.3">
      <c r="A219" s="29"/>
      <c r="B219" s="29"/>
      <c r="C219" s="29"/>
      <c r="D219" s="28"/>
      <c r="E219" s="85"/>
      <c r="F219" s="52"/>
      <c r="G219" s="144"/>
      <c r="H219" s="111"/>
      <c r="I219" s="43"/>
      <c r="J219" s="54"/>
      <c r="K219" s="89"/>
      <c r="L219" s="90"/>
      <c r="M219" s="34"/>
      <c r="N219" s="5"/>
      <c r="O219" s="122"/>
      <c r="P219" s="23"/>
      <c r="Q219" s="125"/>
      <c r="R219" s="115"/>
      <c r="S219" s="115"/>
      <c r="T219" s="103"/>
      <c r="U219" s="100"/>
    </row>
    <row r="220" spans="1:22" x14ac:dyDescent="0.3">
      <c r="A220" s="29"/>
      <c r="B220" s="29"/>
      <c r="C220" s="29"/>
      <c r="D220" s="28"/>
      <c r="E220" s="85"/>
      <c r="F220" s="52"/>
      <c r="G220" s="144"/>
      <c r="H220" s="111"/>
      <c r="I220" s="43"/>
      <c r="J220" s="54"/>
      <c r="K220" s="91"/>
      <c r="L220" s="158"/>
      <c r="M220" s="33"/>
      <c r="N220" s="5"/>
      <c r="O220" s="8"/>
      <c r="P220" s="94"/>
      <c r="Q220" s="125"/>
      <c r="R220" s="115"/>
      <c r="S220" s="115"/>
      <c r="T220" s="103"/>
      <c r="U220" s="100"/>
    </row>
    <row r="221" spans="1:22" x14ac:dyDescent="0.3">
      <c r="A221" s="29"/>
      <c r="B221" s="29"/>
      <c r="C221" s="29"/>
      <c r="D221" s="28"/>
      <c r="G221" s="144"/>
      <c r="H221" s="111"/>
      <c r="I221" s="43"/>
      <c r="J221" s="54"/>
      <c r="K221" s="87"/>
      <c r="L221" s="152"/>
      <c r="M221" s="48"/>
      <c r="N221" s="5"/>
      <c r="O221" s="122"/>
      <c r="P221" s="94"/>
      <c r="Q221" s="125"/>
      <c r="R221" s="115"/>
      <c r="S221" s="115"/>
      <c r="T221" s="103"/>
      <c r="U221" s="100"/>
    </row>
    <row r="222" spans="1:22" x14ac:dyDescent="0.3">
      <c r="A222" s="29"/>
      <c r="B222" s="29"/>
      <c r="C222" s="29"/>
      <c r="D222" s="28"/>
      <c r="E222" s="85"/>
      <c r="F222" s="52"/>
      <c r="G222" s="144"/>
      <c r="H222" s="111"/>
      <c r="I222" s="43"/>
      <c r="J222" s="54"/>
      <c r="K222" s="87"/>
      <c r="L222" s="152"/>
      <c r="M222" s="48"/>
      <c r="N222" s="5"/>
      <c r="O222" s="122"/>
      <c r="P222" s="23"/>
      <c r="Q222" s="125"/>
      <c r="R222" s="115"/>
      <c r="S222" s="115"/>
      <c r="T222" s="103"/>
      <c r="U222" s="100"/>
    </row>
    <row r="223" spans="1:22" x14ac:dyDescent="0.3">
      <c r="A223" s="29"/>
      <c r="B223" s="29"/>
      <c r="C223" s="29"/>
      <c r="D223" s="28"/>
      <c r="E223" s="85"/>
      <c r="F223" s="52"/>
      <c r="G223" s="143"/>
      <c r="H223" s="51"/>
      <c r="I223" s="43"/>
      <c r="J223" s="55"/>
      <c r="K223" s="87"/>
      <c r="L223" s="152"/>
      <c r="M223" s="48"/>
      <c r="N223" s="5"/>
      <c r="O223" s="8"/>
      <c r="P223" s="96"/>
      <c r="Q223" s="125"/>
      <c r="R223" s="115"/>
      <c r="S223" s="115"/>
      <c r="T223" s="103"/>
      <c r="U223" s="100"/>
    </row>
    <row r="224" spans="1:22" x14ac:dyDescent="0.3">
      <c r="A224" s="29"/>
      <c r="B224" s="29"/>
      <c r="C224" s="29"/>
      <c r="D224" s="28"/>
      <c r="E224" s="85"/>
      <c r="F224" s="52"/>
      <c r="G224" s="144"/>
      <c r="H224" s="111"/>
      <c r="I224" s="43"/>
      <c r="J224" s="54"/>
      <c r="K224" s="91"/>
      <c r="L224" s="158"/>
      <c r="M224" s="33"/>
      <c r="N224" s="5"/>
      <c r="O224" s="8"/>
      <c r="P224" s="94"/>
      <c r="Q224" s="125"/>
      <c r="R224" s="115"/>
      <c r="S224" s="115"/>
      <c r="T224" s="103"/>
      <c r="U224" s="100"/>
    </row>
    <row r="225" spans="1:21" x14ac:dyDescent="0.3">
      <c r="A225" s="29"/>
      <c r="B225" s="29"/>
      <c r="C225" s="29"/>
      <c r="D225" s="28"/>
      <c r="E225" s="84"/>
      <c r="F225" s="51"/>
      <c r="G225" s="144"/>
      <c r="H225" s="111"/>
      <c r="I225" s="43"/>
      <c r="J225" s="54"/>
      <c r="K225" s="91"/>
      <c r="L225" s="158"/>
      <c r="M225" s="33"/>
      <c r="N225" s="5"/>
      <c r="O225" s="8"/>
      <c r="P225" s="23"/>
      <c r="Q225" s="125"/>
      <c r="R225" s="115"/>
      <c r="S225" s="115"/>
      <c r="T225" s="103"/>
      <c r="U225" s="100"/>
    </row>
    <row r="226" spans="1:21" x14ac:dyDescent="0.3">
      <c r="A226" s="29"/>
      <c r="B226" s="29"/>
      <c r="C226" s="29"/>
      <c r="D226" s="28"/>
      <c r="E226" s="85"/>
      <c r="F226" s="52"/>
      <c r="G226" s="144"/>
      <c r="H226" s="111"/>
      <c r="I226" s="43"/>
      <c r="J226" s="54"/>
      <c r="K226" s="91"/>
      <c r="L226" s="158"/>
      <c r="M226" s="33"/>
      <c r="N226" s="5"/>
      <c r="O226" s="122"/>
      <c r="P226" s="96"/>
      <c r="Q226" s="125"/>
      <c r="R226" s="115"/>
      <c r="S226" s="115"/>
      <c r="T226" s="103"/>
      <c r="U226" s="100"/>
    </row>
    <row r="227" spans="1:21" x14ac:dyDescent="0.3">
      <c r="A227" s="29"/>
      <c r="B227" s="29"/>
      <c r="C227" s="29"/>
      <c r="D227" s="28"/>
      <c r="E227" s="85"/>
      <c r="F227" s="52"/>
      <c r="G227" s="144"/>
      <c r="H227" s="111"/>
      <c r="I227" s="43"/>
      <c r="J227" s="54"/>
      <c r="K227" s="87"/>
      <c r="L227" s="152"/>
      <c r="M227" s="48"/>
      <c r="N227" s="5"/>
      <c r="O227" s="8"/>
      <c r="P227" s="96"/>
      <c r="Q227" s="125"/>
      <c r="R227" s="115"/>
      <c r="S227" s="115"/>
      <c r="T227" s="103"/>
      <c r="U227" s="100"/>
    </row>
    <row r="228" spans="1:21" x14ac:dyDescent="0.3">
      <c r="A228" s="29"/>
      <c r="B228" s="29"/>
      <c r="C228" s="29"/>
      <c r="D228" s="28"/>
      <c r="E228" s="85"/>
      <c r="F228" s="52"/>
      <c r="G228" s="144"/>
      <c r="H228" s="111"/>
      <c r="I228" s="43"/>
      <c r="J228" s="54"/>
      <c r="K228" s="87"/>
      <c r="L228" s="152"/>
      <c r="M228" s="48"/>
      <c r="N228" s="5"/>
      <c r="O228" s="8"/>
      <c r="P228" s="96"/>
      <c r="Q228" s="125"/>
      <c r="R228" s="115"/>
      <c r="S228" s="115"/>
      <c r="T228" s="103"/>
      <c r="U228" s="100"/>
    </row>
    <row r="229" spans="1:21" x14ac:dyDescent="0.3">
      <c r="A229" s="29"/>
      <c r="B229" s="29"/>
      <c r="C229" s="29"/>
      <c r="D229" s="28"/>
      <c r="E229" s="85"/>
      <c r="F229" s="52"/>
      <c r="G229" s="144"/>
      <c r="H229" s="111"/>
      <c r="I229" s="43"/>
      <c r="J229" s="54"/>
      <c r="K229" s="91"/>
      <c r="L229" s="158"/>
      <c r="M229" s="33"/>
      <c r="N229" s="5"/>
      <c r="O229" s="8"/>
      <c r="P229" s="23"/>
      <c r="Q229" s="9"/>
      <c r="R229" s="115"/>
      <c r="S229" s="115"/>
      <c r="T229" s="103"/>
      <c r="U229" s="100"/>
    </row>
    <row r="230" spans="1:21" x14ac:dyDescent="0.3">
      <c r="A230" s="29"/>
      <c r="B230" s="29"/>
      <c r="C230" s="29"/>
      <c r="D230" s="28"/>
      <c r="E230" s="84"/>
      <c r="F230" s="51"/>
      <c r="G230" s="144"/>
      <c r="H230" s="111"/>
      <c r="I230" s="43"/>
      <c r="J230" s="54"/>
      <c r="K230" s="91"/>
      <c r="L230" s="158"/>
      <c r="M230" s="33"/>
      <c r="N230" s="5"/>
      <c r="O230" s="8"/>
      <c r="P230" s="96"/>
      <c r="Q230" s="125"/>
      <c r="R230" s="115"/>
      <c r="S230" s="115"/>
      <c r="T230" s="103"/>
      <c r="U230" s="100"/>
    </row>
    <row r="231" spans="1:21" x14ac:dyDescent="0.3">
      <c r="A231" s="29"/>
      <c r="B231" s="29"/>
      <c r="C231" s="29"/>
      <c r="D231" s="28"/>
      <c r="E231" s="84"/>
      <c r="F231" s="51"/>
      <c r="G231" s="144"/>
      <c r="H231" s="111"/>
      <c r="I231" s="43"/>
      <c r="J231" s="54"/>
      <c r="K231" s="91"/>
      <c r="L231" s="158"/>
      <c r="M231" s="33"/>
      <c r="N231" s="5"/>
      <c r="O231" s="8"/>
      <c r="P231" s="94"/>
      <c r="Q231" s="125"/>
      <c r="R231" s="115"/>
      <c r="S231" s="115"/>
      <c r="T231" s="103"/>
      <c r="U231" s="100"/>
    </row>
    <row r="232" spans="1:21" x14ac:dyDescent="0.3">
      <c r="A232" s="29"/>
      <c r="B232" s="29"/>
      <c r="C232" s="29"/>
      <c r="D232" s="28"/>
      <c r="E232" s="84"/>
      <c r="F232" s="51"/>
      <c r="G232" s="144"/>
      <c r="H232" s="111"/>
      <c r="I232" s="43"/>
      <c r="J232" s="54"/>
      <c r="K232" s="87"/>
      <c r="L232" s="152"/>
      <c r="M232" s="48"/>
      <c r="N232" s="5"/>
      <c r="O232" s="8"/>
      <c r="P232" s="23"/>
      <c r="Q232" s="125"/>
      <c r="R232" s="115"/>
      <c r="S232" s="115"/>
      <c r="T232" s="103"/>
      <c r="U232" s="100"/>
    </row>
    <row r="233" spans="1:21" x14ac:dyDescent="0.3">
      <c r="A233" s="29"/>
      <c r="B233" s="29"/>
      <c r="C233" s="29"/>
      <c r="D233" s="28"/>
      <c r="E233" s="85"/>
      <c r="F233" s="52"/>
      <c r="G233" s="144"/>
      <c r="H233" s="111"/>
      <c r="I233" s="43"/>
      <c r="J233" s="54"/>
      <c r="K233" s="91"/>
      <c r="L233" s="158"/>
      <c r="M233" s="33"/>
      <c r="N233" s="5"/>
      <c r="O233" s="8"/>
      <c r="P233" s="23"/>
      <c r="Q233" s="125"/>
      <c r="R233" s="115"/>
      <c r="S233" s="115"/>
      <c r="T233" s="103"/>
      <c r="U233" s="100"/>
    </row>
    <row r="234" spans="1:21" x14ac:dyDescent="0.3">
      <c r="A234" s="29"/>
      <c r="B234" s="29"/>
      <c r="C234" s="29"/>
      <c r="D234" s="28"/>
      <c r="E234" s="85"/>
      <c r="F234" s="52"/>
      <c r="G234" s="144"/>
      <c r="H234" s="111"/>
      <c r="I234" s="43"/>
      <c r="J234" s="54"/>
      <c r="K234" s="87"/>
      <c r="L234" s="152"/>
      <c r="M234" s="48"/>
      <c r="N234" s="5"/>
      <c r="O234" s="122"/>
      <c r="P234" s="23"/>
      <c r="Q234" s="9"/>
      <c r="R234" s="115"/>
      <c r="S234" s="115"/>
      <c r="T234" s="103"/>
      <c r="U234" s="100"/>
    </row>
    <row r="235" spans="1:21" x14ac:dyDescent="0.3">
      <c r="A235" s="29"/>
      <c r="B235" s="29"/>
      <c r="C235" s="29"/>
      <c r="D235" s="28"/>
      <c r="E235" s="85"/>
      <c r="F235" s="52"/>
      <c r="G235" s="144"/>
      <c r="H235" s="111"/>
      <c r="I235" s="43"/>
      <c r="J235" s="54"/>
      <c r="K235" s="87"/>
      <c r="L235" s="152"/>
      <c r="M235" s="48"/>
      <c r="N235" s="5"/>
      <c r="O235" s="122"/>
      <c r="P235" s="96"/>
      <c r="Q235" s="125"/>
      <c r="R235" s="115"/>
      <c r="S235" s="115"/>
      <c r="T235" s="103"/>
      <c r="U235" s="100"/>
    </row>
    <row r="236" spans="1:21" x14ac:dyDescent="0.3">
      <c r="A236" s="29"/>
      <c r="B236" s="29"/>
      <c r="C236" s="29"/>
      <c r="D236" s="28"/>
      <c r="E236" s="85"/>
      <c r="F236" s="52"/>
      <c r="G236" s="141"/>
      <c r="H236" s="52"/>
      <c r="I236" s="43"/>
      <c r="J236" s="54"/>
      <c r="K236" s="87"/>
      <c r="L236" s="152"/>
      <c r="M236" s="48"/>
      <c r="N236" s="5"/>
      <c r="O236" s="8"/>
      <c r="P236" s="96"/>
      <c r="Q236" s="9"/>
      <c r="R236" s="115"/>
      <c r="S236" s="115"/>
      <c r="T236" s="103"/>
      <c r="U236" s="100"/>
    </row>
    <row r="237" spans="1:21" x14ac:dyDescent="0.3">
      <c r="A237" s="29"/>
      <c r="B237" s="29"/>
      <c r="C237" s="29"/>
      <c r="D237" s="28"/>
      <c r="E237" s="85"/>
      <c r="F237" s="52"/>
      <c r="G237" s="144"/>
      <c r="H237" s="111"/>
      <c r="I237" s="43"/>
      <c r="J237" s="54"/>
      <c r="K237" s="87"/>
      <c r="L237" s="152"/>
      <c r="M237" s="48"/>
      <c r="N237" s="5"/>
      <c r="O237" s="122"/>
      <c r="P237" s="96"/>
      <c r="Q237" s="125"/>
      <c r="R237" s="115"/>
      <c r="S237" s="115"/>
      <c r="T237" s="103"/>
      <c r="U237" s="100"/>
    </row>
    <row r="238" spans="1:21" x14ac:dyDescent="0.3">
      <c r="A238" s="29"/>
      <c r="B238" s="29"/>
      <c r="C238" s="29"/>
      <c r="D238" s="28"/>
      <c r="E238" s="85"/>
      <c r="F238" s="52"/>
      <c r="G238" s="144"/>
      <c r="H238" s="111"/>
      <c r="I238" s="43"/>
      <c r="J238" s="54"/>
      <c r="K238" s="87"/>
      <c r="L238" s="152"/>
      <c r="M238" s="48"/>
      <c r="N238" s="5"/>
      <c r="O238" s="8"/>
      <c r="P238" s="96"/>
      <c r="Q238" s="125"/>
      <c r="R238" s="115"/>
      <c r="S238" s="115"/>
      <c r="T238" s="103"/>
      <c r="U238" s="100"/>
    </row>
    <row r="239" spans="1:21" x14ac:dyDescent="0.3">
      <c r="A239" s="29"/>
      <c r="B239" s="29"/>
      <c r="C239" s="29"/>
      <c r="D239" s="28"/>
      <c r="E239" s="85"/>
      <c r="F239" s="52"/>
      <c r="G239" s="144"/>
      <c r="H239" s="111"/>
      <c r="I239" s="43"/>
      <c r="J239" s="54"/>
      <c r="K239" s="91"/>
      <c r="L239" s="158"/>
      <c r="M239" s="33"/>
      <c r="N239" s="5"/>
      <c r="O239" s="8"/>
      <c r="P239" s="23"/>
      <c r="Q239" s="125"/>
      <c r="R239" s="115"/>
      <c r="S239" s="115"/>
      <c r="T239" s="103"/>
      <c r="U239" s="100"/>
    </row>
    <row r="240" spans="1:21" x14ac:dyDescent="0.3">
      <c r="A240" s="29"/>
      <c r="B240" s="29"/>
      <c r="C240" s="29"/>
      <c r="D240" s="28"/>
      <c r="E240" s="84"/>
      <c r="F240" s="51"/>
      <c r="G240" s="144"/>
      <c r="H240" s="111"/>
      <c r="I240" s="43"/>
      <c r="J240" s="54"/>
      <c r="K240" s="91"/>
      <c r="L240" s="158"/>
      <c r="M240" s="33"/>
      <c r="N240" s="5"/>
      <c r="O240" s="8"/>
      <c r="P240" s="23"/>
      <c r="Q240" s="9"/>
      <c r="R240" s="115"/>
      <c r="S240" s="115"/>
      <c r="T240" s="103"/>
      <c r="U240" s="100"/>
    </row>
    <row r="241" spans="1:21" x14ac:dyDescent="0.3">
      <c r="A241" s="29"/>
      <c r="B241" s="29"/>
      <c r="C241" s="29"/>
      <c r="D241" s="28"/>
      <c r="E241" s="84"/>
      <c r="F241" s="51"/>
      <c r="G241" s="144"/>
      <c r="H241" s="111"/>
      <c r="I241" s="43"/>
      <c r="J241" s="54"/>
      <c r="K241" s="91"/>
      <c r="L241" s="158"/>
      <c r="M241" s="33"/>
      <c r="N241" s="5"/>
      <c r="O241" s="8"/>
      <c r="P241" s="94"/>
      <c r="Q241" s="125"/>
      <c r="R241" s="115"/>
      <c r="S241" s="115"/>
      <c r="T241" s="103"/>
      <c r="U241" s="100"/>
    </row>
    <row r="242" spans="1:21" x14ac:dyDescent="0.3">
      <c r="A242" s="29"/>
      <c r="B242" s="29"/>
      <c r="C242" s="29"/>
      <c r="D242" s="28"/>
      <c r="E242" s="85"/>
      <c r="F242" s="52"/>
      <c r="G242" s="144"/>
      <c r="H242" s="111"/>
      <c r="I242" s="43"/>
      <c r="J242" s="54"/>
      <c r="K242" s="91"/>
      <c r="L242" s="158"/>
      <c r="M242" s="33"/>
      <c r="N242" s="5"/>
      <c r="O242" s="8"/>
      <c r="P242" s="96"/>
      <c r="Q242" s="125"/>
      <c r="R242" s="115"/>
      <c r="S242" s="115"/>
      <c r="T242" s="103"/>
      <c r="U242" s="100"/>
    </row>
    <row r="243" spans="1:21" x14ac:dyDescent="0.3">
      <c r="A243" s="29"/>
      <c r="B243" s="29"/>
      <c r="C243" s="29"/>
      <c r="D243" s="28"/>
      <c r="G243" s="144"/>
      <c r="H243" s="111"/>
      <c r="I243" s="43"/>
      <c r="J243" s="54"/>
      <c r="K243" s="87"/>
      <c r="L243" s="152"/>
      <c r="M243" s="48"/>
      <c r="N243" s="5"/>
      <c r="O243" s="8"/>
      <c r="P243" s="94"/>
      <c r="Q243" s="9"/>
      <c r="R243" s="115"/>
      <c r="S243" s="115"/>
      <c r="T243" s="103"/>
      <c r="U243" s="100"/>
    </row>
    <row r="244" spans="1:21" x14ac:dyDescent="0.3">
      <c r="A244" s="29"/>
      <c r="B244" s="29"/>
      <c r="C244" s="29"/>
      <c r="D244" s="28"/>
      <c r="E244" s="85"/>
      <c r="F244" s="52"/>
      <c r="G244" s="144"/>
      <c r="H244" s="111"/>
      <c r="I244" s="43"/>
      <c r="J244" s="54"/>
      <c r="K244" s="91"/>
      <c r="L244" s="158"/>
      <c r="M244" s="33"/>
      <c r="N244" s="5"/>
      <c r="O244" s="8"/>
      <c r="P244" s="94"/>
      <c r="Q244" s="9"/>
      <c r="R244" s="115"/>
      <c r="S244" s="115"/>
      <c r="T244" s="103"/>
      <c r="U244" s="100"/>
    </row>
    <row r="245" spans="1:21" x14ac:dyDescent="0.3">
      <c r="A245" s="29"/>
      <c r="B245" s="29"/>
      <c r="C245" s="29"/>
      <c r="D245" s="28"/>
      <c r="E245" s="84"/>
      <c r="F245" s="51"/>
      <c r="G245" s="144"/>
      <c r="H245" s="111"/>
      <c r="I245" s="43"/>
      <c r="J245" s="54"/>
      <c r="K245" s="91"/>
      <c r="L245" s="158"/>
      <c r="M245" s="33"/>
      <c r="N245" s="5"/>
      <c r="O245" s="8"/>
      <c r="P245" s="94"/>
      <c r="Q245" s="125"/>
      <c r="R245" s="115"/>
      <c r="S245" s="115"/>
      <c r="T245" s="103"/>
      <c r="U245" s="100"/>
    </row>
    <row r="246" spans="1:21" x14ac:dyDescent="0.3">
      <c r="A246" s="29"/>
      <c r="B246" s="29"/>
      <c r="C246" s="29"/>
      <c r="D246" s="28"/>
      <c r="E246" s="84"/>
      <c r="F246" s="51"/>
      <c r="G246" s="144"/>
      <c r="H246" s="111"/>
      <c r="I246" s="43"/>
      <c r="J246" s="54"/>
      <c r="K246" s="87"/>
      <c r="L246" s="152"/>
      <c r="M246" s="48"/>
      <c r="N246" s="5"/>
      <c r="O246" s="8"/>
      <c r="P246" s="94"/>
      <c r="Q246" s="125"/>
      <c r="R246" s="115"/>
      <c r="S246" s="115"/>
      <c r="T246" s="103"/>
      <c r="U246" s="100"/>
    </row>
    <row r="247" spans="1:21" x14ac:dyDescent="0.3">
      <c r="A247" s="29"/>
      <c r="B247" s="29"/>
      <c r="C247" s="29"/>
      <c r="D247" s="28"/>
      <c r="E247" s="85"/>
      <c r="F247" s="52"/>
      <c r="G247" s="144"/>
      <c r="H247" s="111"/>
      <c r="I247" s="43"/>
      <c r="J247" s="54"/>
      <c r="K247" s="91"/>
      <c r="L247" s="158"/>
      <c r="M247" s="33"/>
      <c r="N247" s="5"/>
      <c r="O247" s="122"/>
      <c r="P247" s="94"/>
      <c r="Q247" s="9"/>
      <c r="R247" s="115"/>
      <c r="S247" s="115"/>
      <c r="T247" s="103"/>
      <c r="U247" s="100"/>
    </row>
    <row r="248" spans="1:21" x14ac:dyDescent="0.3">
      <c r="A248" s="29"/>
      <c r="B248" s="29"/>
      <c r="C248" s="29"/>
      <c r="D248" s="28"/>
      <c r="E248" s="84"/>
      <c r="F248" s="51"/>
      <c r="G248" s="144"/>
      <c r="H248" s="111"/>
      <c r="I248" s="43"/>
      <c r="J248" s="54"/>
      <c r="K248" s="91"/>
      <c r="L248" s="158"/>
      <c r="M248" s="33"/>
      <c r="N248" s="5"/>
      <c r="O248" s="122"/>
      <c r="P248" s="94"/>
      <c r="Q248" s="9"/>
      <c r="R248" s="115"/>
      <c r="S248" s="115"/>
      <c r="T248" s="103"/>
      <c r="U248" s="100"/>
    </row>
    <row r="249" spans="1:21" x14ac:dyDescent="0.3">
      <c r="A249" s="29"/>
      <c r="B249" s="29"/>
      <c r="C249" s="29"/>
      <c r="D249" s="28"/>
      <c r="E249" s="84"/>
      <c r="F249" s="51"/>
      <c r="G249" s="144"/>
      <c r="H249" s="111"/>
      <c r="I249" s="43"/>
      <c r="J249" s="54"/>
      <c r="K249" s="91"/>
      <c r="L249" s="158"/>
      <c r="M249" s="33"/>
      <c r="N249" s="5"/>
      <c r="O249" s="8"/>
      <c r="P249" s="23"/>
      <c r="Q249" s="125"/>
      <c r="R249" s="115"/>
      <c r="S249" s="115"/>
      <c r="T249" s="103"/>
      <c r="U249" s="100"/>
    </row>
    <row r="250" spans="1:21" x14ac:dyDescent="0.3">
      <c r="A250" s="29"/>
      <c r="B250" s="29"/>
      <c r="C250" s="29"/>
      <c r="D250" s="28"/>
      <c r="E250" s="84"/>
      <c r="F250" s="51"/>
      <c r="G250" s="144"/>
      <c r="H250" s="111"/>
      <c r="I250" s="43"/>
      <c r="J250" s="54"/>
      <c r="K250" s="91"/>
      <c r="L250" s="158"/>
      <c r="M250" s="33"/>
      <c r="N250" s="5"/>
      <c r="O250" s="8"/>
      <c r="P250" s="96"/>
      <c r="Q250" s="125"/>
      <c r="R250" s="115"/>
      <c r="S250" s="115"/>
      <c r="T250" s="103"/>
      <c r="U250" s="100"/>
    </row>
    <row r="251" spans="1:21" x14ac:dyDescent="0.3">
      <c r="A251" s="29"/>
      <c r="B251" s="29"/>
      <c r="C251" s="29"/>
      <c r="D251" s="28"/>
      <c r="E251" s="84"/>
      <c r="F251" s="51"/>
      <c r="G251" s="144"/>
      <c r="H251" s="111"/>
      <c r="I251" s="43"/>
      <c r="J251" s="54"/>
      <c r="K251" s="91"/>
      <c r="L251" s="158"/>
      <c r="M251" s="33"/>
      <c r="N251" s="5"/>
      <c r="O251" s="8"/>
      <c r="P251" s="23"/>
      <c r="Q251" s="9"/>
      <c r="R251" s="115"/>
      <c r="S251" s="115"/>
      <c r="T251" s="103"/>
      <c r="U251" s="100"/>
    </row>
    <row r="252" spans="1:21" x14ac:dyDescent="0.3">
      <c r="A252" s="29"/>
      <c r="B252" s="29"/>
      <c r="C252" s="29"/>
      <c r="D252" s="28"/>
      <c r="E252" s="84"/>
      <c r="F252" s="51"/>
      <c r="G252" s="144"/>
      <c r="H252" s="111"/>
      <c r="I252" s="43"/>
      <c r="J252" s="54"/>
      <c r="K252" s="91"/>
      <c r="L252" s="158"/>
      <c r="M252" s="33"/>
      <c r="N252" s="5"/>
      <c r="O252" s="8"/>
      <c r="P252" s="23"/>
      <c r="Q252" s="9"/>
      <c r="R252" s="115"/>
      <c r="S252" s="115"/>
      <c r="T252" s="103"/>
      <c r="U252" s="100"/>
    </row>
    <row r="253" spans="1:21" x14ac:dyDescent="0.3">
      <c r="A253" s="29"/>
      <c r="B253" s="29"/>
      <c r="C253" s="29"/>
      <c r="D253" s="28"/>
      <c r="E253" s="84"/>
      <c r="F253" s="51"/>
      <c r="G253" s="143"/>
      <c r="H253" s="51"/>
      <c r="I253" s="43"/>
      <c r="J253" s="55"/>
      <c r="K253" s="89"/>
      <c r="L253" s="90"/>
      <c r="M253" s="34"/>
      <c r="N253" s="5"/>
      <c r="O253" s="8"/>
      <c r="P253" s="23"/>
      <c r="Q253" s="9"/>
      <c r="R253" s="115"/>
      <c r="S253" s="115"/>
      <c r="T253" s="103"/>
      <c r="U253" s="100"/>
    </row>
    <row r="254" spans="1:21" x14ac:dyDescent="0.3">
      <c r="A254" s="29"/>
      <c r="B254" s="29"/>
      <c r="C254" s="29"/>
      <c r="D254" s="28"/>
      <c r="E254" s="85"/>
      <c r="F254" s="52"/>
      <c r="G254" s="144"/>
      <c r="H254" s="111"/>
      <c r="I254" s="43"/>
      <c r="J254" s="54"/>
      <c r="K254" s="89"/>
      <c r="L254" s="90"/>
      <c r="M254" s="34"/>
      <c r="N254" s="5"/>
      <c r="O254" s="8"/>
      <c r="P254" s="94"/>
      <c r="Q254" s="9"/>
      <c r="R254" s="115"/>
      <c r="S254" s="115"/>
      <c r="T254" s="103"/>
      <c r="U254" s="100"/>
    </row>
    <row r="255" spans="1:21" x14ac:dyDescent="0.3">
      <c r="A255" s="29"/>
      <c r="B255" s="29"/>
      <c r="C255" s="29"/>
      <c r="D255" s="28"/>
      <c r="E255" s="85"/>
      <c r="F255" s="52"/>
      <c r="G255" s="144"/>
      <c r="H255" s="111"/>
      <c r="I255" s="43"/>
      <c r="J255" s="54"/>
      <c r="K255" s="89"/>
      <c r="L255" s="90"/>
      <c r="M255" s="34"/>
      <c r="N255" s="5"/>
      <c r="O255" s="8"/>
      <c r="P255" s="96"/>
      <c r="Q255" s="9"/>
      <c r="R255" s="115"/>
      <c r="S255" s="115"/>
      <c r="T255" s="103"/>
      <c r="U255" s="100"/>
    </row>
    <row r="256" spans="1:21" x14ac:dyDescent="0.3">
      <c r="A256" s="29"/>
      <c r="B256" s="29"/>
      <c r="C256" s="29"/>
      <c r="D256" s="28"/>
      <c r="E256" s="84"/>
      <c r="F256" s="51"/>
      <c r="G256" s="144"/>
      <c r="H256" s="111"/>
      <c r="I256" s="43"/>
      <c r="J256" s="54"/>
      <c r="K256" s="89"/>
      <c r="L256" s="90"/>
      <c r="M256" s="34"/>
      <c r="N256" s="5"/>
      <c r="O256" s="8"/>
      <c r="P256" s="23"/>
      <c r="Q256" s="125"/>
      <c r="R256" s="115"/>
      <c r="S256" s="115"/>
      <c r="T256" s="103"/>
      <c r="U256" s="100"/>
    </row>
    <row r="257" spans="1:21" x14ac:dyDescent="0.3">
      <c r="A257" s="29"/>
      <c r="B257" s="29"/>
      <c r="C257" s="29"/>
      <c r="D257" s="28"/>
      <c r="E257" s="84"/>
      <c r="F257" s="51"/>
      <c r="G257" s="144"/>
      <c r="H257" s="111"/>
      <c r="I257" s="43"/>
      <c r="J257" s="54"/>
      <c r="K257" s="89"/>
      <c r="L257" s="90"/>
      <c r="M257" s="34"/>
      <c r="N257" s="5"/>
      <c r="O257" s="8"/>
      <c r="P257" s="23"/>
      <c r="Q257" s="9"/>
      <c r="R257" s="115"/>
      <c r="S257" s="115"/>
      <c r="T257" s="103"/>
      <c r="U257" s="100"/>
    </row>
    <row r="258" spans="1:21" x14ac:dyDescent="0.3">
      <c r="A258" s="29"/>
      <c r="B258" s="29"/>
      <c r="C258" s="29"/>
      <c r="D258" s="28"/>
      <c r="E258" s="85"/>
      <c r="F258" s="52"/>
      <c r="G258" s="144"/>
      <c r="H258" s="111"/>
      <c r="I258" s="40"/>
      <c r="J258" s="54"/>
      <c r="K258" s="89"/>
      <c r="L258" s="90"/>
      <c r="M258" s="34"/>
      <c r="N258" s="5"/>
      <c r="O258" s="8"/>
      <c r="P258" s="23"/>
      <c r="Q258" s="9"/>
      <c r="R258" s="115"/>
      <c r="S258" s="115"/>
      <c r="T258" s="103"/>
      <c r="U258" s="100"/>
    </row>
    <row r="259" spans="1:21" x14ac:dyDescent="0.3">
      <c r="A259" s="29"/>
      <c r="B259" s="29"/>
      <c r="C259" s="29"/>
      <c r="D259" s="28"/>
      <c r="E259" s="84"/>
      <c r="F259" s="51"/>
      <c r="G259" s="144"/>
      <c r="H259" s="111"/>
      <c r="I259" s="43"/>
      <c r="J259" s="54"/>
      <c r="K259" s="87"/>
      <c r="L259" s="152"/>
      <c r="M259" s="48"/>
      <c r="N259" s="5"/>
      <c r="O259" s="8"/>
      <c r="P259" s="94"/>
      <c r="Q259" s="9"/>
      <c r="R259" s="115"/>
      <c r="S259" s="115"/>
      <c r="T259" s="103"/>
      <c r="U259" s="100"/>
    </row>
    <row r="260" spans="1:21" x14ac:dyDescent="0.3">
      <c r="A260" s="29"/>
      <c r="B260" s="29"/>
      <c r="C260" s="29"/>
      <c r="D260" s="28"/>
      <c r="E260" s="85"/>
      <c r="F260" s="52"/>
      <c r="G260" s="141"/>
      <c r="H260" s="52"/>
      <c r="I260" s="43"/>
      <c r="J260" s="54"/>
      <c r="K260" s="87"/>
      <c r="L260" s="152"/>
      <c r="M260" s="33"/>
      <c r="N260" s="5"/>
      <c r="O260" s="8"/>
      <c r="P260" s="94"/>
      <c r="Q260" s="9"/>
      <c r="R260" s="9"/>
      <c r="S260" s="9"/>
      <c r="U260" s="100"/>
    </row>
    <row r="261" spans="1:21" x14ac:dyDescent="0.3">
      <c r="A261" s="29"/>
      <c r="B261" s="29"/>
      <c r="C261" s="29"/>
      <c r="D261" s="28"/>
      <c r="E261" s="85"/>
      <c r="F261" s="52"/>
      <c r="G261" s="144"/>
      <c r="H261" s="111"/>
      <c r="I261" s="43"/>
      <c r="J261" s="54"/>
      <c r="K261" s="87"/>
      <c r="L261" s="152"/>
      <c r="M261" s="48"/>
      <c r="N261" s="5"/>
      <c r="O261" s="122"/>
      <c r="P261" s="94"/>
      <c r="Q261" s="9"/>
      <c r="R261" s="115"/>
      <c r="S261" s="115"/>
      <c r="T261" s="103"/>
      <c r="U261" s="100"/>
    </row>
    <row r="262" spans="1:21" x14ac:dyDescent="0.3">
      <c r="A262" s="29"/>
      <c r="B262" s="29"/>
      <c r="C262" s="29"/>
      <c r="D262" s="28"/>
      <c r="E262" s="85"/>
      <c r="F262" s="52"/>
      <c r="G262" s="144"/>
      <c r="H262" s="111"/>
      <c r="I262" s="43"/>
      <c r="J262" s="54"/>
      <c r="K262" s="87"/>
      <c r="L262" s="152"/>
      <c r="M262" s="48"/>
      <c r="N262" s="5"/>
      <c r="O262" s="8"/>
      <c r="P262" s="94"/>
      <c r="Q262" s="125"/>
      <c r="R262" s="115"/>
      <c r="S262" s="115"/>
      <c r="T262" s="103"/>
      <c r="U262" s="100"/>
    </row>
    <row r="263" spans="1:21" x14ac:dyDescent="0.3">
      <c r="A263" s="29"/>
      <c r="B263" s="29"/>
      <c r="C263" s="29"/>
      <c r="D263" s="28"/>
      <c r="E263" s="85"/>
      <c r="F263" s="52"/>
      <c r="G263" s="144"/>
      <c r="H263" s="111"/>
      <c r="I263" s="43"/>
      <c r="J263" s="54"/>
      <c r="K263" s="87"/>
      <c r="L263" s="152"/>
      <c r="M263" s="33"/>
      <c r="N263" s="5"/>
      <c r="O263" s="122"/>
      <c r="P263" s="23"/>
      <c r="Q263" s="9"/>
      <c r="R263" s="115"/>
      <c r="S263" s="115"/>
      <c r="T263" s="103"/>
      <c r="U263" s="100"/>
    </row>
    <row r="264" spans="1:21" x14ac:dyDescent="0.3">
      <c r="A264" s="29"/>
      <c r="B264" s="29"/>
      <c r="C264" s="29"/>
      <c r="D264" s="28"/>
      <c r="E264" s="85"/>
      <c r="F264" s="52"/>
      <c r="G264" s="144"/>
      <c r="H264" s="111"/>
      <c r="I264" s="43"/>
      <c r="J264" s="54"/>
      <c r="K264" s="87"/>
      <c r="L264" s="152"/>
      <c r="M264" s="48"/>
      <c r="N264" s="5"/>
      <c r="O264" s="8"/>
      <c r="P264" s="94"/>
      <c r="Q264" s="125"/>
      <c r="R264" s="115"/>
      <c r="S264" s="115"/>
      <c r="T264" s="103"/>
      <c r="U264" s="100"/>
    </row>
    <row r="265" spans="1:21" x14ac:dyDescent="0.3">
      <c r="A265" s="29"/>
      <c r="B265" s="29"/>
      <c r="C265" s="29"/>
      <c r="D265" s="28"/>
      <c r="E265" s="85"/>
      <c r="F265" s="52"/>
      <c r="G265" s="144"/>
      <c r="H265" s="111"/>
      <c r="I265" s="43"/>
      <c r="J265" s="54"/>
      <c r="K265" s="87"/>
      <c r="L265" s="152"/>
      <c r="M265" s="48"/>
      <c r="N265" s="5"/>
      <c r="O265" s="8"/>
      <c r="P265" s="23"/>
      <c r="Q265" s="9"/>
      <c r="R265" s="115"/>
      <c r="S265" s="115"/>
      <c r="T265" s="103"/>
      <c r="U265" s="100"/>
    </row>
    <row r="266" spans="1:21" x14ac:dyDescent="0.3">
      <c r="A266" s="29"/>
      <c r="B266" s="29"/>
      <c r="C266" s="29"/>
      <c r="D266" s="28"/>
      <c r="E266" s="85"/>
      <c r="F266" s="52"/>
      <c r="G266" s="143"/>
      <c r="H266" s="51"/>
      <c r="I266" s="43"/>
      <c r="J266" s="55"/>
      <c r="K266" s="87"/>
      <c r="L266" s="152"/>
      <c r="M266" s="48"/>
      <c r="N266" s="5"/>
      <c r="O266" s="8"/>
      <c r="P266" s="94"/>
      <c r="Q266" s="9"/>
      <c r="R266" s="115"/>
      <c r="S266" s="115"/>
      <c r="T266" s="103"/>
      <c r="U266" s="100"/>
    </row>
    <row r="267" spans="1:21" x14ac:dyDescent="0.3">
      <c r="A267" s="29"/>
      <c r="B267" s="29"/>
      <c r="C267" s="29"/>
      <c r="D267" s="28"/>
      <c r="E267" s="85"/>
      <c r="F267" s="52"/>
      <c r="G267" s="144"/>
      <c r="H267" s="111"/>
      <c r="I267" s="43"/>
      <c r="J267" s="54"/>
      <c r="K267" s="87"/>
      <c r="L267" s="152"/>
      <c r="M267" s="48"/>
      <c r="N267" s="5"/>
      <c r="O267" s="8"/>
      <c r="P267" s="94"/>
      <c r="Q267" s="9"/>
      <c r="R267" s="115"/>
      <c r="S267" s="115"/>
      <c r="T267" s="103"/>
      <c r="U267" s="100"/>
    </row>
    <row r="268" spans="1:21" x14ac:dyDescent="0.3">
      <c r="A268" s="29"/>
      <c r="B268" s="29"/>
      <c r="C268" s="29"/>
      <c r="D268" s="28"/>
      <c r="E268" s="85"/>
      <c r="F268" s="52"/>
      <c r="G268" s="144"/>
      <c r="H268" s="111"/>
      <c r="I268" s="43"/>
      <c r="J268" s="54"/>
      <c r="K268" s="87"/>
      <c r="L268" s="152"/>
      <c r="M268" s="48"/>
      <c r="N268" s="5"/>
      <c r="O268" s="8"/>
      <c r="P268" s="96"/>
      <c r="Q268" s="9"/>
      <c r="R268" s="115"/>
      <c r="S268" s="115"/>
      <c r="T268" s="103"/>
      <c r="U268" s="100"/>
    </row>
    <row r="269" spans="1:21" x14ac:dyDescent="0.3">
      <c r="A269" s="29"/>
      <c r="B269" s="29"/>
      <c r="C269" s="29"/>
      <c r="D269" s="28"/>
      <c r="E269" s="85"/>
      <c r="F269" s="52"/>
      <c r="G269" s="144"/>
      <c r="H269" s="111"/>
      <c r="I269" s="43"/>
      <c r="J269" s="54"/>
      <c r="K269" s="87"/>
      <c r="L269" s="152"/>
      <c r="M269" s="48"/>
      <c r="N269" s="5"/>
      <c r="O269" s="8"/>
      <c r="P269" s="23"/>
      <c r="Q269" s="9"/>
      <c r="R269" s="115"/>
      <c r="S269" s="115"/>
      <c r="T269" s="103"/>
      <c r="U269" s="100"/>
    </row>
    <row r="270" spans="1:21" x14ac:dyDescent="0.3">
      <c r="A270" s="29"/>
      <c r="B270" s="29"/>
      <c r="C270" s="29"/>
      <c r="D270" s="28"/>
      <c r="E270" s="85"/>
      <c r="F270" s="52"/>
      <c r="G270" s="144"/>
      <c r="H270" s="111"/>
      <c r="I270" s="43"/>
      <c r="J270" s="54"/>
      <c r="K270" s="87"/>
      <c r="L270" s="152"/>
      <c r="M270" s="48"/>
      <c r="N270" s="5"/>
      <c r="O270" s="8"/>
      <c r="P270" s="23"/>
      <c r="Q270" s="9"/>
      <c r="R270" s="115"/>
      <c r="S270" s="115"/>
      <c r="T270" s="103"/>
      <c r="U270" s="100"/>
    </row>
    <row r="271" spans="1:21" x14ac:dyDescent="0.3">
      <c r="A271" s="29"/>
      <c r="B271" s="29"/>
      <c r="C271" s="29"/>
      <c r="D271" s="28"/>
      <c r="E271" s="85"/>
      <c r="F271" s="52"/>
      <c r="G271" s="143"/>
      <c r="H271" s="51"/>
      <c r="I271" s="43"/>
      <c r="J271" s="55"/>
      <c r="K271" s="91"/>
      <c r="L271" s="158"/>
      <c r="M271" s="33"/>
      <c r="N271" s="5"/>
      <c r="O271" s="8"/>
      <c r="P271" s="96"/>
      <c r="Q271" s="9"/>
      <c r="R271" s="115"/>
      <c r="S271" s="115"/>
      <c r="T271" s="103"/>
      <c r="U271" s="100"/>
    </row>
    <row r="272" spans="1:21" x14ac:dyDescent="0.3">
      <c r="A272" s="29"/>
      <c r="B272" s="29"/>
      <c r="C272" s="29"/>
      <c r="D272" s="28"/>
      <c r="E272" s="84"/>
      <c r="F272" s="51"/>
      <c r="G272" s="141"/>
      <c r="H272" s="52"/>
      <c r="I272" s="43"/>
      <c r="J272" s="54"/>
      <c r="K272" s="87"/>
      <c r="L272" s="152"/>
      <c r="M272" s="33"/>
      <c r="N272" s="5"/>
      <c r="O272" s="8"/>
      <c r="P272" s="23"/>
      <c r="Q272" s="9"/>
      <c r="R272" s="115"/>
      <c r="S272" s="115"/>
      <c r="T272" s="103"/>
      <c r="U272" s="100"/>
    </row>
    <row r="273" spans="1:21" x14ac:dyDescent="0.3">
      <c r="A273" s="29"/>
      <c r="B273" s="29"/>
      <c r="C273" s="29"/>
      <c r="D273" s="28"/>
      <c r="E273" s="85"/>
      <c r="F273" s="52"/>
      <c r="G273" s="141"/>
      <c r="H273" s="52"/>
      <c r="I273" s="43"/>
      <c r="J273" s="54"/>
      <c r="K273" s="87"/>
      <c r="L273" s="152"/>
      <c r="M273" s="48"/>
      <c r="N273" s="5"/>
      <c r="O273" s="8"/>
      <c r="P273" s="96"/>
      <c r="Q273" s="125"/>
      <c r="R273" s="115"/>
      <c r="S273" s="115"/>
      <c r="T273" s="103"/>
      <c r="U273" s="100"/>
    </row>
    <row r="274" spans="1:21" x14ac:dyDescent="0.3">
      <c r="A274" s="29"/>
      <c r="B274" s="29"/>
      <c r="C274" s="29"/>
      <c r="D274" s="28"/>
      <c r="E274" s="85"/>
      <c r="F274" s="52"/>
      <c r="G274" s="144"/>
      <c r="H274" s="111"/>
      <c r="I274" s="43"/>
      <c r="J274" s="54"/>
      <c r="K274" s="87"/>
      <c r="L274" s="152"/>
      <c r="M274" s="48"/>
      <c r="N274" s="5"/>
      <c r="O274" s="8"/>
      <c r="P274" s="94"/>
      <c r="Q274" s="9"/>
      <c r="R274" s="115"/>
      <c r="S274" s="115"/>
      <c r="T274" s="103"/>
      <c r="U274" s="100"/>
    </row>
    <row r="275" spans="1:21" x14ac:dyDescent="0.3">
      <c r="A275" s="29"/>
      <c r="B275" s="29"/>
      <c r="C275" s="29"/>
      <c r="D275" s="28"/>
      <c r="E275" s="85"/>
      <c r="F275" s="52"/>
      <c r="G275" s="144"/>
      <c r="H275" s="111"/>
      <c r="I275" s="43"/>
      <c r="J275" s="54"/>
      <c r="K275" s="87"/>
      <c r="L275" s="152"/>
      <c r="M275" s="48"/>
      <c r="N275" s="5"/>
      <c r="O275" s="8"/>
      <c r="P275" s="94"/>
      <c r="Q275" s="9"/>
      <c r="R275" s="115"/>
      <c r="S275" s="115"/>
      <c r="T275" s="103"/>
      <c r="U275" s="100"/>
    </row>
    <row r="276" spans="1:21" x14ac:dyDescent="0.3">
      <c r="A276" s="29"/>
      <c r="B276" s="29"/>
      <c r="C276" s="29"/>
      <c r="D276" s="28"/>
      <c r="E276" s="85"/>
      <c r="F276" s="52"/>
      <c r="G276" s="144"/>
      <c r="H276" s="111"/>
      <c r="I276" s="43"/>
      <c r="J276" s="54"/>
      <c r="K276" s="87"/>
      <c r="L276" s="152"/>
      <c r="M276" s="48"/>
      <c r="N276" s="5"/>
      <c r="O276" s="122"/>
      <c r="P276" s="94"/>
      <c r="Q276" s="9"/>
      <c r="R276" s="115"/>
      <c r="S276" s="115"/>
      <c r="T276" s="103"/>
      <c r="U276" s="100"/>
    </row>
    <row r="277" spans="1:21" x14ac:dyDescent="0.3">
      <c r="A277" s="29"/>
      <c r="B277" s="29"/>
      <c r="C277" s="29"/>
      <c r="D277" s="28"/>
      <c r="E277" s="85"/>
      <c r="F277" s="52"/>
      <c r="G277" s="143"/>
      <c r="H277" s="51"/>
      <c r="I277" s="43"/>
      <c r="J277" s="54"/>
      <c r="K277" s="91"/>
      <c r="L277" s="158"/>
      <c r="M277" s="33"/>
      <c r="N277" s="5"/>
      <c r="O277" s="122"/>
      <c r="P277" s="94"/>
      <c r="Q277" s="9"/>
      <c r="R277" s="115"/>
      <c r="S277" s="115"/>
      <c r="T277" s="103"/>
      <c r="U277" s="100"/>
    </row>
    <row r="278" spans="1:21" x14ac:dyDescent="0.3">
      <c r="A278" s="29"/>
      <c r="B278" s="29"/>
      <c r="C278" s="29"/>
      <c r="D278" s="28"/>
      <c r="E278" s="85"/>
      <c r="F278" s="52"/>
      <c r="G278" s="144"/>
      <c r="H278" s="111"/>
      <c r="I278" s="43"/>
      <c r="J278" s="54"/>
      <c r="K278" s="91"/>
      <c r="L278" s="158"/>
      <c r="M278" s="33"/>
      <c r="N278" s="5"/>
      <c r="O278" s="8"/>
      <c r="P278" s="94"/>
      <c r="Q278" s="9"/>
      <c r="R278" s="115"/>
      <c r="S278" s="115"/>
      <c r="T278" s="103"/>
      <c r="U278" s="100"/>
    </row>
    <row r="279" spans="1:21" x14ac:dyDescent="0.3">
      <c r="A279" s="29"/>
      <c r="B279" s="29"/>
      <c r="C279" s="29"/>
      <c r="D279" s="28"/>
      <c r="G279" s="144"/>
      <c r="H279" s="111"/>
      <c r="I279" s="43"/>
      <c r="J279" s="54"/>
      <c r="K279" s="87"/>
      <c r="L279" s="152"/>
      <c r="M279" s="48"/>
      <c r="N279" s="5"/>
      <c r="O279" s="8"/>
      <c r="P279" s="94"/>
      <c r="Q279" s="9"/>
      <c r="R279" s="115"/>
      <c r="S279" s="115"/>
      <c r="T279" s="103"/>
      <c r="U279" s="100"/>
    </row>
    <row r="280" spans="1:21" x14ac:dyDescent="0.3">
      <c r="A280" s="29"/>
      <c r="B280" s="29"/>
      <c r="C280" s="29"/>
      <c r="D280" s="28"/>
      <c r="E280" s="85"/>
      <c r="F280" s="52"/>
      <c r="G280" s="144"/>
      <c r="H280" s="111"/>
      <c r="I280" s="43"/>
      <c r="J280" s="54"/>
      <c r="K280" s="87"/>
      <c r="L280" s="152"/>
      <c r="M280" s="48"/>
      <c r="N280" s="5"/>
      <c r="O280" s="8"/>
      <c r="P280" s="94"/>
      <c r="Q280" s="9"/>
      <c r="R280" s="115"/>
      <c r="S280" s="115"/>
      <c r="T280" s="103"/>
      <c r="U280" s="100"/>
    </row>
    <row r="281" spans="1:21" x14ac:dyDescent="0.3">
      <c r="A281" s="29"/>
      <c r="B281" s="29"/>
      <c r="C281" s="29"/>
      <c r="D281" s="28"/>
      <c r="E281" s="85"/>
      <c r="F281" s="52"/>
      <c r="G281" s="144"/>
      <c r="H281" s="111"/>
      <c r="I281" s="43"/>
      <c r="J281" s="54"/>
      <c r="K281" s="87"/>
      <c r="L281" s="152"/>
      <c r="M281" s="48"/>
      <c r="N281" s="5"/>
      <c r="O281" s="8"/>
      <c r="P281" s="94"/>
      <c r="Q281" s="9"/>
      <c r="R281" s="115"/>
      <c r="S281" s="115"/>
      <c r="T281" s="103"/>
      <c r="U281" s="100"/>
    </row>
    <row r="282" spans="1:21" x14ac:dyDescent="0.3">
      <c r="A282" s="29"/>
      <c r="B282" s="29"/>
      <c r="C282" s="29"/>
      <c r="D282" s="28"/>
      <c r="E282" s="85"/>
      <c r="F282" s="52"/>
      <c r="G282" s="144"/>
      <c r="H282" s="111"/>
      <c r="I282" s="43"/>
      <c r="J282" s="54"/>
      <c r="K282" s="92"/>
      <c r="M282" s="35"/>
      <c r="N282" s="5"/>
      <c r="O282" s="8"/>
      <c r="P282" s="94"/>
      <c r="Q282" s="9"/>
      <c r="R282" s="115"/>
      <c r="S282" s="115"/>
      <c r="T282" s="103"/>
      <c r="U282" s="100"/>
    </row>
    <row r="283" spans="1:21" x14ac:dyDescent="0.3">
      <c r="A283" s="29"/>
      <c r="B283" s="29"/>
      <c r="C283" s="29"/>
      <c r="D283" s="28"/>
      <c r="E283" s="85"/>
      <c r="F283" s="52"/>
      <c r="G283" s="144"/>
      <c r="H283" s="111"/>
      <c r="I283" s="40"/>
      <c r="J283" s="54"/>
      <c r="K283" s="92"/>
      <c r="M283" s="35"/>
      <c r="N283" s="5"/>
      <c r="O283" s="8"/>
      <c r="P283" s="96"/>
      <c r="Q283" s="9"/>
      <c r="R283" s="115"/>
      <c r="S283" s="115"/>
      <c r="T283" s="103"/>
      <c r="U283" s="100"/>
    </row>
    <row r="284" spans="1:21" x14ac:dyDescent="0.3">
      <c r="A284" s="2"/>
      <c r="B284" s="2"/>
      <c r="C284" s="2"/>
      <c r="D284" s="75"/>
      <c r="E284" s="84"/>
      <c r="F284" s="51"/>
      <c r="G284" s="141"/>
      <c r="H284" s="52"/>
      <c r="I284" s="40"/>
      <c r="J284" s="54"/>
      <c r="K284" s="92"/>
      <c r="M284" s="35"/>
      <c r="N284" s="5"/>
      <c r="O284" s="122"/>
      <c r="P284" s="96"/>
      <c r="Q284" s="9"/>
      <c r="R284" s="115"/>
      <c r="S284" s="115"/>
      <c r="T284" s="103"/>
      <c r="U284" s="100"/>
    </row>
    <row r="285" spans="1:21" x14ac:dyDescent="0.3">
      <c r="A285" s="2"/>
      <c r="B285" s="2"/>
      <c r="C285" s="2"/>
      <c r="D285" s="75"/>
      <c r="E285" s="85"/>
      <c r="F285" s="52"/>
      <c r="G285" s="144"/>
      <c r="H285" s="111"/>
      <c r="I285" s="40"/>
      <c r="J285" s="54"/>
      <c r="K285" s="92"/>
      <c r="M285" s="35"/>
      <c r="N285" s="5"/>
      <c r="O285" s="8"/>
      <c r="P285" s="23"/>
      <c r="Q285" s="9"/>
      <c r="R285" s="9"/>
      <c r="S285" s="9"/>
      <c r="T285" s="37"/>
      <c r="U285" s="100"/>
    </row>
    <row r="286" spans="1:21" x14ac:dyDescent="0.3">
      <c r="A286" s="2"/>
      <c r="B286" s="2"/>
      <c r="C286" s="2"/>
      <c r="D286" s="75"/>
      <c r="E286" s="84"/>
      <c r="F286" s="51"/>
      <c r="G286" s="144"/>
      <c r="H286" s="111"/>
      <c r="I286" s="40"/>
      <c r="J286" s="54"/>
      <c r="K286" s="89"/>
      <c r="L286" s="90"/>
      <c r="M286" s="34"/>
      <c r="N286" s="5"/>
      <c r="O286" s="8"/>
      <c r="P286" s="23"/>
      <c r="Q286" s="9"/>
      <c r="R286" s="125"/>
      <c r="S286" s="9"/>
      <c r="T286" s="37"/>
      <c r="U286" s="100"/>
    </row>
    <row r="287" spans="1:21" x14ac:dyDescent="0.3">
      <c r="A287" s="2"/>
      <c r="B287" s="2"/>
      <c r="C287" s="2"/>
      <c r="D287" s="75"/>
      <c r="E287" s="84"/>
      <c r="F287" s="51"/>
      <c r="G287" s="144"/>
      <c r="H287" s="111"/>
      <c r="I287" s="40"/>
      <c r="J287" s="54"/>
      <c r="K287" s="92"/>
      <c r="M287" s="35"/>
      <c r="N287" s="5"/>
      <c r="O287" s="8"/>
      <c r="P287" s="96"/>
      <c r="Q287" s="9"/>
      <c r="R287" s="9"/>
      <c r="S287" s="9"/>
      <c r="T287" s="37"/>
      <c r="U287" s="100"/>
    </row>
    <row r="288" spans="1:21" x14ac:dyDescent="0.3">
      <c r="A288" s="2"/>
      <c r="B288" s="2"/>
      <c r="C288" s="2"/>
      <c r="D288" s="75"/>
      <c r="E288" s="84"/>
      <c r="F288" s="51"/>
      <c r="Q288" s="9"/>
      <c r="R288" s="9"/>
      <c r="S288" s="9"/>
      <c r="U288" s="100"/>
    </row>
    <row r="289" spans="17:21" x14ac:dyDescent="0.3">
      <c r="Q289" s="9"/>
      <c r="R289" s="9"/>
      <c r="S289" s="9"/>
      <c r="U289" s="100"/>
    </row>
  </sheetData>
  <sortState xmlns:xlrd2="http://schemas.microsoft.com/office/spreadsheetml/2017/richdata2" ref="A3:N109">
    <sortCondition ref="A3:A109"/>
  </sortState>
  <mergeCells count="8">
    <mergeCell ref="A1:D1"/>
    <mergeCell ref="E1:H1"/>
    <mergeCell ref="Q15:S15"/>
    <mergeCell ref="Q51:S51"/>
    <mergeCell ref="Q1:S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E76"/>
  <sheetViews>
    <sheetView workbookViewId="0">
      <selection activeCell="I21" sqref="I21"/>
    </sheetView>
  </sheetViews>
  <sheetFormatPr defaultRowHeight="14.4" x14ac:dyDescent="0.3"/>
  <cols>
    <col min="1" max="1" width="10.6640625" style="162" customWidth="1"/>
    <col min="2" max="2" width="8.44140625" style="162" customWidth="1"/>
    <col min="3" max="3" width="21.5546875" style="124" customWidth="1"/>
    <col min="4" max="4" width="13.5546875" style="124" customWidth="1"/>
    <col min="5" max="5" width="9.109375" style="124"/>
    <col min="7" max="8" width="9.109375" style="61"/>
    <col min="9" max="9" width="24.44140625" customWidth="1"/>
    <col min="10" max="10" width="9.109375" customWidth="1"/>
  </cols>
  <sheetData>
    <row r="1" spans="1:31" ht="18" x14ac:dyDescent="0.35">
      <c r="A1" s="62"/>
      <c r="B1" s="62"/>
      <c r="C1" s="62"/>
      <c r="D1" s="36" t="s">
        <v>115</v>
      </c>
      <c r="E1" s="62"/>
      <c r="F1" s="45"/>
      <c r="G1" s="26"/>
      <c r="H1" s="26"/>
      <c r="I1" s="27"/>
      <c r="J1" s="26"/>
    </row>
    <row r="2" spans="1:31" x14ac:dyDescent="0.3">
      <c r="A2" s="70" t="s">
        <v>99</v>
      </c>
      <c r="B2" s="70"/>
      <c r="C2" s="72"/>
      <c r="D2" s="72"/>
      <c r="E2" s="72"/>
      <c r="F2" s="12"/>
      <c r="G2" s="16" t="s">
        <v>111</v>
      </c>
      <c r="H2" s="11"/>
      <c r="I2" s="24"/>
      <c r="J2" s="25"/>
      <c r="L2" s="301" t="s">
        <v>112</v>
      </c>
    </row>
    <row r="3" spans="1:31" s="97" customFormat="1" x14ac:dyDescent="0.3">
      <c r="A3" s="71" t="s">
        <v>21</v>
      </c>
      <c r="B3" s="71" t="s">
        <v>0</v>
      </c>
      <c r="C3" s="71" t="s">
        <v>22</v>
      </c>
      <c r="D3" s="64" t="s">
        <v>23</v>
      </c>
      <c r="E3" s="67" t="s">
        <v>24</v>
      </c>
      <c r="G3" s="71" t="s">
        <v>21</v>
      </c>
      <c r="H3" s="71" t="s">
        <v>0</v>
      </c>
      <c r="I3" s="69" t="s">
        <v>25</v>
      </c>
      <c r="J3" s="64" t="s">
        <v>24</v>
      </c>
      <c r="L3" s="301" t="s">
        <v>97</v>
      </c>
    </row>
    <row r="4" spans="1:31" x14ac:dyDescent="0.3">
      <c r="A4" s="131">
        <v>10336</v>
      </c>
      <c r="B4" s="131" t="s">
        <v>2</v>
      </c>
      <c r="C4" s="60" t="s">
        <v>100</v>
      </c>
      <c r="D4" s="13">
        <v>39286</v>
      </c>
      <c r="E4" s="132">
        <v>2.2385350000000002</v>
      </c>
      <c r="F4" s="68"/>
      <c r="G4" s="131">
        <v>10736</v>
      </c>
      <c r="H4" s="131" t="s">
        <v>2</v>
      </c>
      <c r="I4" s="60" t="s">
        <v>101</v>
      </c>
      <c r="J4" s="132">
        <v>0.53238399999999997</v>
      </c>
      <c r="K4" s="74"/>
      <c r="L4" s="301" t="s">
        <v>113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3">
      <c r="A5" s="131">
        <v>10736</v>
      </c>
      <c r="B5" s="131" t="s">
        <v>2</v>
      </c>
      <c r="C5" s="60" t="s">
        <v>101</v>
      </c>
      <c r="D5" s="13" t="s">
        <v>102</v>
      </c>
      <c r="E5" s="132">
        <v>0.53238399999999997</v>
      </c>
      <c r="F5" s="68"/>
      <c r="G5" s="62">
        <v>11129</v>
      </c>
      <c r="H5" s="62" t="s">
        <v>2</v>
      </c>
      <c r="I5" s="1" t="s">
        <v>109</v>
      </c>
      <c r="J5" s="132">
        <v>2.0279440000000002</v>
      </c>
      <c r="K5" s="74"/>
      <c r="L5" s="301" t="s">
        <v>98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3">
      <c r="A6" s="131">
        <v>10739</v>
      </c>
      <c r="B6" s="131" t="s">
        <v>2</v>
      </c>
      <c r="C6" s="60" t="s">
        <v>103</v>
      </c>
      <c r="D6" s="13">
        <v>34547</v>
      </c>
      <c r="E6" s="14">
        <v>1.8964999999999999E-2</v>
      </c>
      <c r="F6" s="68"/>
      <c r="G6" s="302" t="s">
        <v>51</v>
      </c>
      <c r="H6" s="302"/>
      <c r="I6" s="302"/>
      <c r="J6" s="310">
        <f>SUM(J4:J5)</f>
        <v>2.5603280000000002</v>
      </c>
      <c r="K6" s="7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s="98" customFormat="1" x14ac:dyDescent="0.3">
      <c r="A7" s="131">
        <v>10739</v>
      </c>
      <c r="B7" s="131" t="s">
        <v>2</v>
      </c>
      <c r="C7" s="60" t="s">
        <v>104</v>
      </c>
      <c r="D7" s="13">
        <v>31291</v>
      </c>
      <c r="E7" s="14">
        <v>19.653880000000001</v>
      </c>
      <c r="F7" s="68"/>
      <c r="G7" s="76"/>
      <c r="H7" s="76"/>
      <c r="I7" s="63"/>
      <c r="J7" s="77"/>
      <c r="K7" s="74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s="123" customFormat="1" x14ac:dyDescent="0.3">
      <c r="A8" s="131"/>
      <c r="B8" s="131"/>
      <c r="C8" s="60"/>
      <c r="D8" s="13"/>
      <c r="E8" s="132">
        <f>SUM(E6:E7)</f>
        <v>19.672845000000002</v>
      </c>
      <c r="F8" s="68"/>
      <c r="G8" s="76"/>
      <c r="H8" s="76"/>
      <c r="I8" s="63"/>
      <c r="J8" s="77"/>
      <c r="K8" s="74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57" customFormat="1" x14ac:dyDescent="0.3">
      <c r="A9" s="131">
        <v>22486</v>
      </c>
      <c r="B9" s="131" t="s">
        <v>2</v>
      </c>
      <c r="C9" s="60" t="s">
        <v>105</v>
      </c>
      <c r="D9" s="13">
        <v>37746</v>
      </c>
      <c r="E9" s="59">
        <v>4.9482629999999999</v>
      </c>
      <c r="F9" s="68"/>
      <c r="G9" s="76"/>
      <c r="H9" s="76"/>
      <c r="I9" s="63"/>
      <c r="J9" s="77"/>
      <c r="K9" s="74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3">
      <c r="A10" s="131">
        <v>22486</v>
      </c>
      <c r="B10" s="131" t="s">
        <v>2</v>
      </c>
      <c r="C10" s="60" t="s">
        <v>106</v>
      </c>
      <c r="D10" s="13">
        <v>34304</v>
      </c>
      <c r="E10" s="59">
        <v>4.2435099999999997</v>
      </c>
      <c r="F10" s="68"/>
      <c r="G10" s="18"/>
      <c r="H10" s="18"/>
      <c r="I10" s="19"/>
      <c r="J10" s="19"/>
      <c r="K10" s="74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126" customFormat="1" x14ac:dyDescent="0.3">
      <c r="A11" s="131">
        <v>22486</v>
      </c>
      <c r="B11" s="131" t="s">
        <v>2</v>
      </c>
      <c r="C11" s="60" t="s">
        <v>107</v>
      </c>
      <c r="D11" s="13">
        <v>34304</v>
      </c>
      <c r="E11" s="59">
        <v>6.0816660000000002</v>
      </c>
      <c r="F11" s="68"/>
      <c r="G11" s="76"/>
      <c r="H11" s="76"/>
      <c r="I11" s="63"/>
      <c r="J11" s="77"/>
      <c r="K11" s="74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123" customFormat="1" x14ac:dyDescent="0.3">
      <c r="A12" s="131">
        <v>22486</v>
      </c>
      <c r="B12" s="131" t="s">
        <v>2</v>
      </c>
      <c r="C12" s="60" t="s">
        <v>105</v>
      </c>
      <c r="D12" s="13">
        <v>37746</v>
      </c>
      <c r="E12" s="59">
        <v>6.1940000000000002E-2</v>
      </c>
      <c r="F12" s="68"/>
      <c r="G12" s="76"/>
      <c r="H12" s="76"/>
      <c r="I12" s="63"/>
      <c r="J12" s="77"/>
      <c r="K12" s="7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161" customFormat="1" x14ac:dyDescent="0.3">
      <c r="A13" s="131">
        <v>22486</v>
      </c>
      <c r="B13" s="131" t="s">
        <v>2</v>
      </c>
      <c r="C13" s="60" t="s">
        <v>107</v>
      </c>
      <c r="D13" s="13">
        <v>34304</v>
      </c>
      <c r="E13" s="14">
        <v>6.1940000000000002E-2</v>
      </c>
      <c r="F13" s="68"/>
      <c r="G13" s="76"/>
      <c r="H13" s="76"/>
      <c r="I13" s="63"/>
      <c r="J13" s="77"/>
      <c r="K13" s="74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98" customFormat="1" x14ac:dyDescent="0.3">
      <c r="A14" s="131"/>
      <c r="B14" s="131"/>
      <c r="C14" s="60"/>
      <c r="D14" s="13"/>
      <c r="E14" s="132">
        <f>SUM(E9:E13)</f>
        <v>15.397319</v>
      </c>
      <c r="F14" s="68"/>
      <c r="G14" s="76"/>
      <c r="H14" s="76"/>
      <c r="I14" s="63"/>
      <c r="J14" s="77"/>
      <c r="K14" s="74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309" customFormat="1" x14ac:dyDescent="0.3">
      <c r="A15" s="302" t="s">
        <v>51</v>
      </c>
      <c r="B15" s="302"/>
      <c r="C15" s="302"/>
      <c r="D15" s="302"/>
      <c r="E15" s="310">
        <f>SUM(E4,E5,,E8,E14)</f>
        <v>37.841082999999998</v>
      </c>
      <c r="F15" s="68"/>
      <c r="G15" s="76"/>
      <c r="H15" s="76"/>
      <c r="I15" s="63"/>
      <c r="J15" s="77"/>
      <c r="K15" s="74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s="126" customFormat="1" x14ac:dyDescent="0.3">
      <c r="A16" s="131">
        <v>12021</v>
      </c>
      <c r="B16" s="131" t="s">
        <v>31</v>
      </c>
      <c r="C16" s="60" t="s">
        <v>108</v>
      </c>
      <c r="D16" s="13">
        <v>23377</v>
      </c>
      <c r="E16" s="132">
        <v>5.3818039999999998</v>
      </c>
      <c r="F16" s="68"/>
      <c r="G16" s="76"/>
      <c r="H16" s="18"/>
      <c r="I16" s="76"/>
      <c r="J16" s="76"/>
      <c r="K16" s="63"/>
      <c r="L16" s="77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123" customFormat="1" x14ac:dyDescent="0.3">
      <c r="A17" s="302" t="s">
        <v>51</v>
      </c>
      <c r="B17" s="302"/>
      <c r="C17" s="302"/>
      <c r="D17" s="302"/>
      <c r="E17" s="311">
        <f>SUM(E16:E16)</f>
        <v>5.3818039999999998</v>
      </c>
      <c r="F17" s="68"/>
      <c r="G17" s="76"/>
      <c r="H17" s="18"/>
      <c r="I17" s="76"/>
      <c r="J17" s="76"/>
      <c r="K17" s="63"/>
      <c r="L17" s="77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s="126" customFormat="1" x14ac:dyDescent="0.3">
      <c r="A18" s="137"/>
      <c r="B18" s="76"/>
      <c r="C18" s="63"/>
      <c r="D18" s="78"/>
      <c r="E18" s="77"/>
      <c r="F18" s="68"/>
      <c r="G18" s="76"/>
      <c r="H18" s="18"/>
      <c r="I18" s="76"/>
      <c r="J18" s="76"/>
      <c r="K18" s="63"/>
      <c r="L18" s="77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s="98" customFormat="1" x14ac:dyDescent="0.3">
      <c r="A19" s="137"/>
      <c r="B19" s="76"/>
      <c r="C19" s="63"/>
      <c r="D19" s="78"/>
      <c r="E19" s="77"/>
      <c r="F19" s="68"/>
      <c r="G19" s="76"/>
      <c r="H19" s="18"/>
      <c r="I19" s="76"/>
      <c r="J19" s="18"/>
      <c r="K19" s="68"/>
      <c r="L19" s="77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3">
      <c r="A20" s="137"/>
      <c r="B20" s="76"/>
      <c r="C20" s="63"/>
      <c r="D20" s="78"/>
      <c r="E20" s="77"/>
      <c r="F20" s="68"/>
      <c r="G20" s="68"/>
      <c r="H20" s="18"/>
      <c r="I20" s="68"/>
      <c r="J20" s="65"/>
      <c r="K20" s="74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126" customFormat="1" x14ac:dyDescent="0.3">
      <c r="A21" s="137"/>
      <c r="B21" s="76"/>
      <c r="C21" s="63"/>
      <c r="D21" s="78"/>
      <c r="E21" s="77"/>
      <c r="F21" s="68"/>
      <c r="G21" s="68"/>
      <c r="H21" s="18"/>
      <c r="I21" s="68"/>
      <c r="J21" s="65"/>
      <c r="K21" s="74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3">
      <c r="A22" s="137"/>
      <c r="B22" s="76"/>
      <c r="C22" s="63"/>
      <c r="D22" s="78"/>
      <c r="E22" s="77"/>
      <c r="F22" s="68"/>
      <c r="G22" s="68"/>
      <c r="H22" s="18"/>
      <c r="I22" s="68"/>
      <c r="J22" s="74"/>
      <c r="K22" s="74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3">
      <c r="A23" s="137"/>
      <c r="B23" s="76"/>
      <c r="C23" s="63"/>
      <c r="D23" s="78"/>
      <c r="E23" s="77"/>
      <c r="F23" s="68"/>
      <c r="G23" s="76"/>
      <c r="H23" s="18"/>
      <c r="I23" s="68"/>
      <c r="J23" s="77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3">
      <c r="A24" s="137"/>
      <c r="B24" s="76"/>
      <c r="C24" s="63"/>
      <c r="D24" s="78"/>
      <c r="E24" s="77"/>
      <c r="F24" s="68"/>
      <c r="G24" s="76"/>
      <c r="H24" s="18"/>
      <c r="I24" s="68"/>
      <c r="J24" s="77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s="98" customFormat="1" x14ac:dyDescent="0.3">
      <c r="A25" s="137"/>
      <c r="B25" s="76"/>
      <c r="C25" s="63"/>
      <c r="D25" s="78"/>
      <c r="E25" s="77"/>
      <c r="F25" s="68"/>
      <c r="G25" s="76"/>
      <c r="H25" s="18"/>
      <c r="I25" s="68"/>
      <c r="J25" s="77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s="123" customFormat="1" x14ac:dyDescent="0.3">
      <c r="A26" s="137"/>
      <c r="B26" s="76"/>
      <c r="C26" s="63"/>
      <c r="D26" s="78"/>
      <c r="E26" s="77"/>
      <c r="F26" s="68"/>
      <c r="G26" s="76"/>
      <c r="H26" s="18"/>
      <c r="I26" s="68"/>
      <c r="J26" s="77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3">
      <c r="A27" s="137"/>
      <c r="B27" s="76"/>
      <c r="C27" s="63"/>
      <c r="D27" s="78"/>
      <c r="E27" s="77"/>
      <c r="F27" s="68"/>
      <c r="G27" s="18"/>
      <c r="H27" s="18"/>
      <c r="I27" s="19"/>
      <c r="J27" s="77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3">
      <c r="A28" s="137"/>
      <c r="B28" s="76"/>
      <c r="C28" s="63"/>
      <c r="D28" s="78"/>
      <c r="E28" s="77"/>
      <c r="F28" s="68"/>
      <c r="G28" s="18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s="57" customFormat="1" x14ac:dyDescent="0.3">
      <c r="A29" s="137"/>
      <c r="B29" s="76"/>
      <c r="C29" s="63"/>
      <c r="D29" s="78"/>
      <c r="E29" s="77"/>
      <c r="F29" s="68"/>
      <c r="G29" s="18"/>
      <c r="H29" s="1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s="126" customFormat="1" x14ac:dyDescent="0.3">
      <c r="A30" s="137"/>
      <c r="B30" s="76"/>
      <c r="C30" s="63"/>
      <c r="D30" s="78"/>
      <c r="E30" s="77"/>
      <c r="F30" s="68"/>
      <c r="G30" s="18"/>
      <c r="H30" s="18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3">
      <c r="A31" s="137"/>
      <c r="B31" s="76"/>
      <c r="C31" s="63"/>
      <c r="D31" s="78"/>
      <c r="E31" s="77"/>
      <c r="F31" s="68"/>
      <c r="G31" s="18"/>
      <c r="H31" s="1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3">
      <c r="A32" s="137"/>
      <c r="B32" s="76"/>
      <c r="C32" s="63"/>
      <c r="D32" s="78"/>
      <c r="E32" s="77"/>
      <c r="F32" s="68"/>
      <c r="G32" s="18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x14ac:dyDescent="0.3">
      <c r="A33" s="137"/>
      <c r="B33" s="76"/>
      <c r="C33" s="63"/>
      <c r="D33" s="78"/>
      <c r="E33" s="77"/>
      <c r="F33" s="19"/>
      <c r="G33" s="18"/>
      <c r="H33" s="1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s="126" customFormat="1" x14ac:dyDescent="0.3">
      <c r="A34" s="137"/>
      <c r="B34" s="76"/>
      <c r="C34" s="63"/>
      <c r="D34" s="78"/>
      <c r="E34" s="77"/>
      <c r="F34" s="19"/>
      <c r="G34" s="18"/>
      <c r="H34" s="1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3">
      <c r="A35" s="137"/>
      <c r="B35" s="76"/>
      <c r="C35" s="63"/>
      <c r="D35" s="78"/>
      <c r="E35" s="77"/>
      <c r="F35" s="19"/>
      <c r="G35" s="18"/>
      <c r="H35" s="1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s="98" customFormat="1" x14ac:dyDescent="0.3">
      <c r="A36" s="137"/>
      <c r="B36" s="76"/>
      <c r="C36" s="63"/>
      <c r="D36" s="78"/>
      <c r="E36" s="77"/>
      <c r="F36" s="19"/>
      <c r="G36" s="18"/>
      <c r="H36" s="1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3">
      <c r="A37" s="137"/>
      <c r="B37" s="76"/>
      <c r="C37" s="63"/>
      <c r="D37" s="78"/>
      <c r="E37" s="77"/>
      <c r="F37" s="19"/>
      <c r="G37" s="18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3">
      <c r="A38" s="137"/>
      <c r="B38" s="76"/>
      <c r="C38" s="63"/>
      <c r="D38" s="78"/>
      <c r="E38" s="77"/>
      <c r="F38" s="19"/>
      <c r="G38" s="18"/>
      <c r="H38" s="18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3">
      <c r="A39" s="137"/>
      <c r="B39" s="76"/>
      <c r="C39" s="63"/>
      <c r="D39" s="78"/>
      <c r="E39" s="77"/>
      <c r="F39" s="19"/>
      <c r="G39" s="18"/>
      <c r="H39" s="1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s="98" customFormat="1" x14ac:dyDescent="0.3">
      <c r="A40" s="137"/>
      <c r="B40" s="76"/>
      <c r="C40" s="63"/>
      <c r="D40" s="78"/>
      <c r="E40" s="77"/>
      <c r="F40" s="19"/>
      <c r="G40" s="18"/>
      <c r="H40" s="18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s="126" customFormat="1" x14ac:dyDescent="0.3">
      <c r="A41" s="137"/>
      <c r="B41" s="76"/>
      <c r="C41" s="63"/>
      <c r="D41" s="78"/>
      <c r="E41" s="77"/>
      <c r="F41" s="19"/>
      <c r="G41" s="18"/>
      <c r="H41" s="1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s="58" customFormat="1" x14ac:dyDescent="0.3">
      <c r="A42" s="137"/>
      <c r="B42" s="76"/>
      <c r="C42" s="63"/>
      <c r="D42" s="78"/>
      <c r="E42" s="77"/>
      <c r="F42" s="19"/>
      <c r="G42" s="18"/>
      <c r="H42" s="18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3">
      <c r="A43" s="137"/>
      <c r="B43" s="76"/>
      <c r="C43" s="63"/>
      <c r="D43" s="78"/>
      <c r="E43" s="77"/>
      <c r="F43" s="19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s="126" customFormat="1" x14ac:dyDescent="0.3">
      <c r="A44" s="137"/>
      <c r="B44" s="76"/>
      <c r="C44" s="63"/>
      <c r="D44" s="78"/>
      <c r="E44" s="77"/>
      <c r="F44" s="19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s="98" customFormat="1" x14ac:dyDescent="0.3">
      <c r="A45" s="137"/>
      <c r="B45" s="76"/>
      <c r="C45" s="63"/>
      <c r="D45" s="18"/>
      <c r="E45" s="77"/>
      <c r="F45" s="19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3">
      <c r="A46" s="137"/>
      <c r="B46" s="76"/>
      <c r="C46" s="63"/>
      <c r="D46" s="18"/>
      <c r="E46" s="77"/>
      <c r="F46" s="19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3">
      <c r="A47" s="137"/>
      <c r="B47" s="76"/>
      <c r="C47" s="63"/>
      <c r="D47" s="18"/>
      <c r="E47" s="77"/>
      <c r="F47" s="19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s="58" customFormat="1" x14ac:dyDescent="0.3">
      <c r="A48" s="137"/>
      <c r="B48" s="76"/>
      <c r="C48" s="63"/>
      <c r="D48" s="18"/>
      <c r="E48" s="77"/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x14ac:dyDescent="0.3">
      <c r="A49" s="146"/>
      <c r="B49" s="76"/>
      <c r="C49" s="63"/>
      <c r="D49" s="18"/>
      <c r="E49" s="77"/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3">
      <c r="A50" s="146"/>
      <c r="B50" s="76"/>
      <c r="C50" s="63"/>
      <c r="D50" s="18"/>
      <c r="E50" s="77"/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s="58" customFormat="1" x14ac:dyDescent="0.3">
      <c r="A51" s="146"/>
      <c r="B51" s="76"/>
      <c r="C51" s="63"/>
      <c r="D51" s="18"/>
      <c r="E51" s="77"/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3">
      <c r="A52" s="76"/>
      <c r="B52" s="18"/>
      <c r="C52" s="78"/>
      <c r="D52" s="76"/>
      <c r="E52" s="77"/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3">
      <c r="A53" s="76"/>
      <c r="B53" s="18"/>
      <c r="C53" s="78"/>
      <c r="D53" s="76"/>
      <c r="E53" s="77"/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3">
      <c r="A54" s="76"/>
      <c r="B54" s="18"/>
      <c r="C54" s="78"/>
      <c r="D54" s="76"/>
      <c r="E54" s="77"/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x14ac:dyDescent="0.3">
      <c r="A55" s="76"/>
      <c r="B55" s="18"/>
      <c r="C55" s="78"/>
      <c r="D55" s="76"/>
      <c r="E55" s="77"/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3">
      <c r="A56" s="76"/>
      <c r="B56" s="18"/>
      <c r="C56" s="78"/>
      <c r="D56" s="76"/>
      <c r="E56" s="77"/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s="58" customFormat="1" x14ac:dyDescent="0.3">
      <c r="A57" s="76"/>
      <c r="B57" s="18"/>
      <c r="C57" s="78"/>
      <c r="D57" s="76"/>
      <c r="E57" s="77"/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">
      <c r="A58" s="76"/>
      <c r="B58" s="18"/>
      <c r="C58" s="78"/>
      <c r="D58" s="76"/>
      <c r="E58" s="77"/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3">
      <c r="A59" s="76"/>
      <c r="B59" s="18"/>
      <c r="C59" s="78"/>
      <c r="D59" s="76"/>
      <c r="E59" s="77"/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3">
      <c r="A60" s="76"/>
      <c r="B60" s="18"/>
      <c r="C60" s="78"/>
      <c r="D60" s="76"/>
      <c r="E60" s="77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">
      <c r="A61" s="76"/>
      <c r="B61" s="18"/>
      <c r="C61" s="78"/>
      <c r="D61" s="76"/>
      <c r="E61" s="77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">
      <c r="A62" s="76"/>
      <c r="B62" s="18"/>
      <c r="C62" s="78"/>
      <c r="D62" s="76"/>
      <c r="E62" s="77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3">
      <c r="A63" s="76"/>
      <c r="B63" s="18"/>
      <c r="C63" s="78"/>
      <c r="D63" s="76"/>
      <c r="E63" s="77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s="58" customFormat="1" x14ac:dyDescent="0.3">
      <c r="A64" s="76"/>
      <c r="B64" s="18"/>
      <c r="C64" s="78"/>
      <c r="D64" s="76"/>
      <c r="E64" s="77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14" s="58" customFormat="1" x14ac:dyDescent="0.3">
      <c r="A65" s="76"/>
      <c r="B65" s="18"/>
      <c r="C65" s="78"/>
      <c r="D65" s="76"/>
      <c r="E65" s="77"/>
      <c r="F65" s="19"/>
      <c r="G65" s="18"/>
      <c r="H65" s="18"/>
      <c r="I65" s="19"/>
      <c r="J65" s="19"/>
      <c r="K65" s="19"/>
      <c r="L65" s="19"/>
      <c r="M65" s="19"/>
      <c r="N65" s="19"/>
    </row>
    <row r="66" spans="1:14" s="58" customFormat="1" x14ac:dyDescent="0.3">
      <c r="A66" s="76"/>
      <c r="B66" s="18"/>
      <c r="C66" s="78"/>
      <c r="D66" s="76"/>
      <c r="E66" s="77"/>
      <c r="F66" s="19"/>
      <c r="G66" s="18"/>
      <c r="H66" s="18"/>
      <c r="I66" s="19"/>
      <c r="J66" s="19"/>
      <c r="K66" s="19"/>
      <c r="L66" s="19"/>
      <c r="M66" s="19"/>
      <c r="N66" s="19"/>
    </row>
    <row r="67" spans="1:14" x14ac:dyDescent="0.3">
      <c r="A67" s="18"/>
      <c r="B67" s="18"/>
      <c r="C67" s="18"/>
      <c r="D67" s="18"/>
      <c r="E67" s="77"/>
      <c r="F67" s="19"/>
      <c r="G67" s="18"/>
      <c r="H67" s="18"/>
      <c r="I67" s="19"/>
      <c r="J67" s="19"/>
      <c r="K67" s="19"/>
      <c r="L67" s="19"/>
      <c r="M67" s="19"/>
      <c r="N67" s="19"/>
    </row>
    <row r="68" spans="1:14" x14ac:dyDescent="0.3">
      <c r="A68" s="18"/>
      <c r="B68" s="18"/>
      <c r="C68" s="18"/>
      <c r="D68" s="18"/>
      <c r="E68" s="65"/>
      <c r="F68" s="19"/>
      <c r="G68" s="18"/>
      <c r="H68" s="18"/>
      <c r="I68" s="19"/>
      <c r="J68" s="19"/>
      <c r="K68" s="19"/>
      <c r="L68" s="19"/>
      <c r="M68" s="19"/>
      <c r="N68" s="19"/>
    </row>
    <row r="69" spans="1:14" x14ac:dyDescent="0.3">
      <c r="A69" s="18"/>
      <c r="B69" s="18"/>
      <c r="C69" s="18"/>
      <c r="D69" s="18"/>
      <c r="E69" s="18"/>
      <c r="F69" s="19"/>
      <c r="G69" s="18"/>
      <c r="H69" s="18"/>
      <c r="I69" s="19"/>
      <c r="J69" s="19"/>
      <c r="K69" s="19"/>
      <c r="L69" s="19"/>
      <c r="M69" s="19"/>
      <c r="N69" s="19"/>
    </row>
    <row r="70" spans="1:14" x14ac:dyDescent="0.3">
      <c r="A70" s="18"/>
      <c r="B70" s="18"/>
      <c r="C70" s="18"/>
      <c r="D70" s="18"/>
      <c r="E70" s="18"/>
      <c r="F70" s="19"/>
      <c r="G70" s="18"/>
      <c r="H70" s="18"/>
      <c r="I70" s="19"/>
      <c r="J70" s="19"/>
      <c r="K70" s="19"/>
      <c r="L70" s="19"/>
      <c r="M70" s="19"/>
      <c r="N70" s="19"/>
    </row>
    <row r="71" spans="1:14" x14ac:dyDescent="0.3">
      <c r="A71" s="18"/>
      <c r="B71" s="18"/>
      <c r="C71" s="18"/>
      <c r="D71" s="18"/>
      <c r="E71" s="18"/>
      <c r="F71" s="19"/>
      <c r="G71" s="18"/>
    </row>
    <row r="72" spans="1:14" x14ac:dyDescent="0.3">
      <c r="A72" s="18"/>
      <c r="B72" s="18"/>
      <c r="C72" s="18"/>
      <c r="D72" s="18"/>
      <c r="E72" s="18"/>
      <c r="F72" s="19"/>
      <c r="G72" s="18"/>
    </row>
    <row r="73" spans="1:14" x14ac:dyDescent="0.3">
      <c r="A73" s="18"/>
      <c r="B73" s="18"/>
      <c r="C73" s="18"/>
      <c r="D73" s="18"/>
      <c r="E73" s="18"/>
      <c r="F73" s="19"/>
      <c r="G73" s="18"/>
    </row>
    <row r="74" spans="1:14" x14ac:dyDescent="0.3">
      <c r="A74" s="18"/>
      <c r="B74" s="18"/>
      <c r="C74" s="18"/>
      <c r="D74" s="18"/>
      <c r="E74" s="18"/>
      <c r="F74" s="19"/>
      <c r="G74" s="18"/>
    </row>
    <row r="75" spans="1:14" x14ac:dyDescent="0.3">
      <c r="A75" s="18"/>
      <c r="B75" s="18"/>
      <c r="C75" s="18"/>
      <c r="D75" s="18"/>
      <c r="E75" s="18"/>
      <c r="F75" s="19"/>
      <c r="G75" s="18"/>
    </row>
    <row r="76" spans="1:14" x14ac:dyDescent="0.3">
      <c r="A76" s="18"/>
      <c r="B76" s="18"/>
      <c r="C76" s="18"/>
      <c r="D76" s="18"/>
      <c r="E76" s="18"/>
      <c r="F76" s="19"/>
      <c r="G7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IB290"/>
  <sheetViews>
    <sheetView tabSelected="1" workbookViewId="0">
      <selection activeCell="V89" sqref="V89"/>
    </sheetView>
  </sheetViews>
  <sheetFormatPr defaultRowHeight="14.4" x14ac:dyDescent="0.3"/>
  <cols>
    <col min="1" max="3" width="9.109375" style="15" customWidth="1"/>
    <col min="4" max="4" width="9.5546875" style="15" bestFit="1" customWidth="1"/>
    <col min="5" max="5" width="16" style="86" customWidth="1"/>
    <col min="6" max="6" width="9.109375" style="53" customWidth="1"/>
    <col min="7" max="7" width="14.109375" style="142" customWidth="1"/>
    <col min="8" max="8" width="9.109375" style="53" customWidth="1"/>
    <col min="9" max="9" width="9" style="99" customWidth="1"/>
    <col min="10" max="10" width="9.109375" style="56" customWidth="1"/>
    <col min="11" max="11" width="17" style="157" customWidth="1"/>
    <col min="12" max="12" width="9.109375" style="93" customWidth="1"/>
    <col min="13" max="13" width="9.109375" style="120" customWidth="1"/>
    <col min="14" max="14" width="9.109375" style="10" customWidth="1"/>
    <col min="15" max="15" width="12.109375" style="121" customWidth="1"/>
    <col min="16" max="16" width="9.109375" style="95" customWidth="1"/>
    <col min="17" max="19" width="9.109375" style="7" customWidth="1"/>
    <col min="20" max="20" width="9.109375" style="102" customWidth="1"/>
    <col min="21" max="21" width="9.109375" style="17" customWidth="1"/>
    <col min="22" max="16384" width="8.88671875" style="309"/>
  </cols>
  <sheetData>
    <row r="1" spans="1:34" ht="40.799999999999997" x14ac:dyDescent="0.3">
      <c r="A1" s="339" t="s">
        <v>116</v>
      </c>
      <c r="B1" s="340"/>
      <c r="C1" s="340"/>
      <c r="D1" s="341"/>
      <c r="E1" s="342" t="s">
        <v>26</v>
      </c>
      <c r="F1" s="343"/>
      <c r="G1" s="343"/>
      <c r="H1" s="343"/>
      <c r="I1" s="41" t="s">
        <v>34</v>
      </c>
      <c r="J1" s="42" t="s">
        <v>33</v>
      </c>
      <c r="K1" s="346" t="s">
        <v>27</v>
      </c>
      <c r="L1" s="346"/>
      <c r="M1" s="31" t="s">
        <v>28</v>
      </c>
      <c r="N1" s="347" t="s">
        <v>29</v>
      </c>
      <c r="O1" s="347"/>
      <c r="P1" s="348" t="s">
        <v>30</v>
      </c>
      <c r="Q1" s="344" t="s">
        <v>37</v>
      </c>
      <c r="R1" s="345"/>
      <c r="S1" s="345"/>
      <c r="T1" s="104" t="s">
        <v>41</v>
      </c>
      <c r="U1" s="108"/>
      <c r="V1" s="300" t="s">
        <v>93</v>
      </c>
    </row>
    <row r="2" spans="1:34" ht="28.8" x14ac:dyDescent="0.3">
      <c r="A2" s="4" t="s">
        <v>7</v>
      </c>
      <c r="B2" s="3" t="s">
        <v>0</v>
      </c>
      <c r="C2" s="3" t="s">
        <v>1</v>
      </c>
      <c r="D2" s="6" t="s">
        <v>8</v>
      </c>
      <c r="E2" s="83" t="s">
        <v>94</v>
      </c>
      <c r="F2" s="50" t="s">
        <v>10</v>
      </c>
      <c r="G2" s="145" t="s">
        <v>12</v>
      </c>
      <c r="H2" s="50" t="s">
        <v>17</v>
      </c>
      <c r="I2" s="39" t="s">
        <v>32</v>
      </c>
      <c r="J2" s="38" t="s">
        <v>35</v>
      </c>
      <c r="K2" s="155" t="s">
        <v>9</v>
      </c>
      <c r="L2" s="154" t="s">
        <v>13</v>
      </c>
      <c r="M2" s="32" t="s">
        <v>14</v>
      </c>
      <c r="N2" s="22" t="s">
        <v>15</v>
      </c>
      <c r="O2" s="313" t="s">
        <v>16</v>
      </c>
      <c r="P2" s="348"/>
      <c r="Q2" s="127" t="s">
        <v>38</v>
      </c>
      <c r="R2" s="127" t="s">
        <v>39</v>
      </c>
      <c r="S2" s="127" t="s">
        <v>40</v>
      </c>
      <c r="T2" s="105" t="s">
        <v>42</v>
      </c>
      <c r="U2" s="109" t="s">
        <v>43</v>
      </c>
    </row>
    <row r="3" spans="1:34" ht="15" customHeight="1" x14ac:dyDescent="0.3">
      <c r="A3" s="2">
        <v>5630</v>
      </c>
      <c r="B3" s="2" t="s">
        <v>18</v>
      </c>
      <c r="C3" s="2" t="s">
        <v>6</v>
      </c>
      <c r="D3" s="75">
        <v>20.290375000000001</v>
      </c>
      <c r="E3" s="303"/>
      <c r="G3" s="141"/>
      <c r="H3" s="52"/>
      <c r="I3" s="73"/>
      <c r="J3" s="44"/>
      <c r="K3" s="87"/>
      <c r="L3" s="152"/>
      <c r="M3" s="33"/>
      <c r="N3" s="5">
        <f>D3-O3</f>
        <v>0</v>
      </c>
      <c r="O3" s="5">
        <v>20.290375000000001</v>
      </c>
      <c r="P3" s="23"/>
      <c r="Q3" s="9">
        <v>1.985897</v>
      </c>
      <c r="R3" s="9">
        <v>14.390067</v>
      </c>
      <c r="S3" s="9">
        <v>3.104409</v>
      </c>
      <c r="T3" s="37">
        <v>0</v>
      </c>
      <c r="U3" s="100">
        <f t="shared" ref="U3:U10" si="0">D3-(Q3+R3+S3+T3)</f>
        <v>0.81000200000000078</v>
      </c>
      <c r="V3" s="112"/>
      <c r="W3" s="112"/>
      <c r="X3" s="112"/>
      <c r="Y3" s="112"/>
      <c r="Z3" s="112"/>
      <c r="AA3" s="112"/>
      <c r="AB3" s="112"/>
      <c r="AC3" s="112"/>
    </row>
    <row r="4" spans="1:34" ht="15" customHeight="1" x14ac:dyDescent="0.3">
      <c r="A4" s="2">
        <v>5631</v>
      </c>
      <c r="B4" s="2" t="s">
        <v>18</v>
      </c>
      <c r="C4" s="2" t="s">
        <v>6</v>
      </c>
      <c r="D4" s="75">
        <v>14.758767000000001</v>
      </c>
      <c r="E4" s="304"/>
      <c r="F4" s="82"/>
      <c r="G4" s="144"/>
      <c r="H4" s="111"/>
      <c r="I4" s="73"/>
      <c r="J4" s="44"/>
      <c r="K4" s="87"/>
      <c r="L4" s="152"/>
      <c r="M4" s="33"/>
      <c r="N4" s="5">
        <f t="shared" ref="N4:N10" si="1">D4-O4</f>
        <v>0</v>
      </c>
      <c r="O4" s="5">
        <v>14.758767000000001</v>
      </c>
      <c r="P4" s="23"/>
      <c r="Q4" s="9">
        <v>0</v>
      </c>
      <c r="R4" s="9">
        <v>0</v>
      </c>
      <c r="S4" s="9">
        <v>14.562184</v>
      </c>
      <c r="T4" s="37">
        <v>0</v>
      </c>
      <c r="U4" s="100">
        <f t="shared" si="0"/>
        <v>0.1965830000000004</v>
      </c>
      <c r="V4" s="112"/>
      <c r="W4" s="112"/>
      <c r="X4" s="112"/>
      <c r="Y4" s="112"/>
      <c r="Z4" s="112"/>
      <c r="AA4" s="112"/>
      <c r="AB4" s="112"/>
      <c r="AC4" s="112"/>
    </row>
    <row r="5" spans="1:34" ht="15" customHeight="1" x14ac:dyDescent="0.3">
      <c r="A5" s="2">
        <v>5632</v>
      </c>
      <c r="B5" s="2" t="s">
        <v>18</v>
      </c>
      <c r="C5" s="2" t="s">
        <v>6</v>
      </c>
      <c r="D5" s="75">
        <v>28.521159000000001</v>
      </c>
      <c r="E5" s="304"/>
      <c r="F5" s="82"/>
      <c r="G5" s="143"/>
      <c r="H5" s="82"/>
      <c r="I5" s="73"/>
      <c r="J5" s="44"/>
      <c r="K5" s="87"/>
      <c r="L5" s="152"/>
      <c r="M5" s="33"/>
      <c r="N5" s="5">
        <f t="shared" si="1"/>
        <v>0</v>
      </c>
      <c r="O5" s="5">
        <v>28.521159000000001</v>
      </c>
      <c r="P5" s="23"/>
      <c r="Q5" s="9">
        <v>21.699681000000002</v>
      </c>
      <c r="R5" s="9">
        <v>0</v>
      </c>
      <c r="S5" s="9">
        <v>6.8214779999999999</v>
      </c>
      <c r="T5" s="37">
        <v>0</v>
      </c>
      <c r="U5" s="100">
        <f t="shared" si="0"/>
        <v>0</v>
      </c>
      <c r="V5" s="112"/>
      <c r="W5" s="112"/>
      <c r="X5" s="112"/>
      <c r="Y5" s="112"/>
      <c r="Z5" s="112"/>
      <c r="AA5" s="112"/>
      <c r="AB5" s="112"/>
      <c r="AC5" s="112"/>
    </row>
    <row r="6" spans="1:34" ht="15" customHeight="1" x14ac:dyDescent="0.3">
      <c r="A6" s="2">
        <v>5633</v>
      </c>
      <c r="B6" s="2" t="s">
        <v>18</v>
      </c>
      <c r="C6" s="2" t="s">
        <v>6</v>
      </c>
      <c r="D6" s="75">
        <v>18.551207000000002</v>
      </c>
      <c r="E6" s="304"/>
      <c r="F6" s="82"/>
      <c r="G6" s="144"/>
      <c r="H6" s="111"/>
      <c r="I6" s="73"/>
      <c r="J6" s="44"/>
      <c r="K6" s="87"/>
      <c r="L6" s="152"/>
      <c r="M6" s="33"/>
      <c r="N6" s="5">
        <f t="shared" si="1"/>
        <v>0</v>
      </c>
      <c r="O6" s="5">
        <v>18.551207000000002</v>
      </c>
      <c r="P6" s="23"/>
      <c r="Q6" s="9">
        <v>0.39648600000000001</v>
      </c>
      <c r="R6" s="9">
        <v>0</v>
      </c>
      <c r="S6" s="9">
        <v>18.154720999999999</v>
      </c>
      <c r="T6" s="37">
        <v>0</v>
      </c>
      <c r="U6" s="100">
        <f t="shared" si="0"/>
        <v>0</v>
      </c>
      <c r="V6" s="112"/>
      <c r="W6" s="112"/>
      <c r="X6" s="112"/>
      <c r="Y6" s="112"/>
      <c r="Z6" s="112"/>
      <c r="AA6" s="112"/>
      <c r="AB6" s="112"/>
      <c r="AC6" s="112"/>
    </row>
    <row r="7" spans="1:34" ht="15" customHeight="1" x14ac:dyDescent="0.3">
      <c r="A7" s="2">
        <v>5634</v>
      </c>
      <c r="B7" s="2" t="s">
        <v>18</v>
      </c>
      <c r="C7" s="2" t="s">
        <v>6</v>
      </c>
      <c r="D7" s="75">
        <v>45.640079999999998</v>
      </c>
      <c r="E7" s="304"/>
      <c r="F7" s="82"/>
      <c r="G7" s="144"/>
      <c r="H7" s="111"/>
      <c r="I7" s="73"/>
      <c r="J7" s="44"/>
      <c r="K7" s="88"/>
      <c r="L7" s="90"/>
      <c r="M7" s="33"/>
      <c r="N7" s="5">
        <f t="shared" si="1"/>
        <v>0</v>
      </c>
      <c r="O7" s="5">
        <v>45.640079999999998</v>
      </c>
      <c r="P7" s="23"/>
      <c r="Q7" s="9">
        <v>6.0507099999999996</v>
      </c>
      <c r="R7" s="9">
        <v>0</v>
      </c>
      <c r="S7" s="9">
        <v>39.589370000000002</v>
      </c>
      <c r="T7" s="37">
        <v>0</v>
      </c>
      <c r="U7" s="100">
        <f t="shared" si="0"/>
        <v>0</v>
      </c>
      <c r="V7" s="112"/>
      <c r="W7" s="112"/>
      <c r="X7" s="112"/>
      <c r="Y7" s="112"/>
      <c r="Z7" s="112"/>
      <c r="AA7" s="112"/>
      <c r="AB7" s="112"/>
      <c r="AC7" s="112"/>
    </row>
    <row r="8" spans="1:34" ht="15" customHeight="1" x14ac:dyDescent="0.3">
      <c r="A8" s="2">
        <v>5635</v>
      </c>
      <c r="B8" s="2" t="s">
        <v>18</v>
      </c>
      <c r="C8" s="2" t="s">
        <v>6</v>
      </c>
      <c r="D8" s="75">
        <v>15.358987000000001</v>
      </c>
      <c r="E8" s="304" t="s">
        <v>124</v>
      </c>
      <c r="F8" s="82">
        <v>15.358987000000001</v>
      </c>
      <c r="G8" s="143"/>
      <c r="H8" s="82"/>
      <c r="I8" s="73">
        <v>3.4193259999999994</v>
      </c>
      <c r="J8" s="44"/>
      <c r="K8" s="87"/>
      <c r="L8" s="152"/>
      <c r="M8" s="33"/>
      <c r="N8" s="5">
        <f t="shared" si="1"/>
        <v>10.617113</v>
      </c>
      <c r="O8" s="5">
        <v>4.7418740000000001</v>
      </c>
      <c r="P8" s="23"/>
      <c r="Q8" s="9">
        <v>6.9484979999999998</v>
      </c>
      <c r="R8" s="9">
        <v>0</v>
      </c>
      <c r="S8" s="9">
        <v>4.6197410000000003</v>
      </c>
      <c r="T8" s="37">
        <v>0.373886</v>
      </c>
      <c r="U8" s="100">
        <f t="shared" si="0"/>
        <v>3.4168620000000001</v>
      </c>
      <c r="V8" s="112"/>
      <c r="W8" s="112"/>
      <c r="X8" s="112"/>
      <c r="Y8" s="112"/>
      <c r="Z8" s="112"/>
      <c r="AA8" s="112"/>
      <c r="AB8" s="112"/>
      <c r="AC8" s="112"/>
    </row>
    <row r="9" spans="1:34" ht="15" customHeight="1" x14ac:dyDescent="0.3">
      <c r="A9" s="2">
        <v>5636</v>
      </c>
      <c r="B9" s="2" t="s">
        <v>18</v>
      </c>
      <c r="C9" s="2" t="s">
        <v>6</v>
      </c>
      <c r="D9" s="75">
        <v>15.380013</v>
      </c>
      <c r="E9" s="304" t="s">
        <v>125</v>
      </c>
      <c r="F9" s="82">
        <v>5.3271889999999997</v>
      </c>
      <c r="G9" s="141"/>
      <c r="H9" s="52"/>
      <c r="I9" s="73"/>
      <c r="J9" s="44"/>
      <c r="K9" s="89"/>
      <c r="L9" s="90"/>
      <c r="M9" s="33"/>
      <c r="N9" s="5">
        <f t="shared" si="1"/>
        <v>0</v>
      </c>
      <c r="O9" s="5">
        <v>15.380013</v>
      </c>
      <c r="P9" s="23">
        <v>1.216377</v>
      </c>
      <c r="Q9" s="9">
        <v>0</v>
      </c>
      <c r="R9" s="9">
        <v>0</v>
      </c>
      <c r="S9" s="9">
        <v>15.380013</v>
      </c>
      <c r="T9" s="37">
        <v>0</v>
      </c>
      <c r="U9" s="100">
        <f t="shared" si="0"/>
        <v>0</v>
      </c>
      <c r="V9" s="112"/>
      <c r="W9" s="112"/>
      <c r="X9" s="112"/>
      <c r="Y9" s="112"/>
      <c r="Z9" s="112"/>
      <c r="AA9" s="112"/>
      <c r="AB9" s="112"/>
      <c r="AC9" s="112"/>
    </row>
    <row r="10" spans="1:34" ht="15" customHeight="1" x14ac:dyDescent="0.3">
      <c r="A10" s="2">
        <v>5639</v>
      </c>
      <c r="B10" s="2" t="s">
        <v>18</v>
      </c>
      <c r="C10" s="2" t="s">
        <v>5</v>
      </c>
      <c r="D10" s="75">
        <v>15.319947000000001</v>
      </c>
      <c r="E10" s="304" t="s">
        <v>126</v>
      </c>
      <c r="F10" s="82">
        <v>15.319947000000001</v>
      </c>
      <c r="G10" s="144"/>
      <c r="H10" s="111"/>
      <c r="I10" s="73">
        <v>2.9925440000000001</v>
      </c>
      <c r="J10" s="44">
        <v>0.16419900000000001</v>
      </c>
      <c r="K10" s="89"/>
      <c r="L10" s="90"/>
      <c r="M10" s="33"/>
      <c r="N10" s="5">
        <f t="shared" si="1"/>
        <v>15.319947000000001</v>
      </c>
      <c r="O10" s="5">
        <v>0</v>
      </c>
      <c r="P10" s="23"/>
      <c r="Q10" s="9">
        <v>9.2060000000000006E-3</v>
      </c>
      <c r="R10" s="9">
        <v>11.348834999999999</v>
      </c>
      <c r="S10" s="9">
        <v>1.1335850000000001</v>
      </c>
      <c r="T10" s="37">
        <v>0</v>
      </c>
      <c r="U10" s="100">
        <f t="shared" si="0"/>
        <v>2.8283210000000008</v>
      </c>
      <c r="V10" s="112"/>
      <c r="W10" s="112"/>
      <c r="X10" s="112"/>
      <c r="Y10" s="112"/>
      <c r="Z10" s="112"/>
      <c r="AA10" s="112"/>
      <c r="AB10" s="112"/>
      <c r="AC10" s="112"/>
    </row>
    <row r="11" spans="1:34" s="46" customFormat="1" x14ac:dyDescent="0.3">
      <c r="A11" s="47" t="s">
        <v>52</v>
      </c>
      <c r="B11" s="47" t="s">
        <v>18</v>
      </c>
      <c r="C11" s="47"/>
      <c r="D11" s="20">
        <f>SUM(D3:D10)</f>
        <v>173.82053500000001</v>
      </c>
      <c r="E11" s="20"/>
      <c r="F11" s="20">
        <f>SUM(F3:F10)</f>
        <v>36.006123000000002</v>
      </c>
      <c r="G11" s="20"/>
      <c r="H11" s="20">
        <f>SUM(H3:H10)</f>
        <v>0</v>
      </c>
      <c r="I11" s="20">
        <f>SUM(I3:I10)</f>
        <v>6.4118699999999995</v>
      </c>
      <c r="J11" s="20">
        <f>SUM(J3:J10)</f>
        <v>0.16419900000000001</v>
      </c>
      <c r="K11" s="20"/>
      <c r="L11" s="20">
        <f t="shared" ref="L11:U11" si="2">SUM(L3:L10)</f>
        <v>0</v>
      </c>
      <c r="M11" s="20">
        <f t="shared" si="2"/>
        <v>0</v>
      </c>
      <c r="N11" s="20">
        <f t="shared" si="2"/>
        <v>25.937060000000002</v>
      </c>
      <c r="O11" s="20">
        <f t="shared" si="2"/>
        <v>147.883475</v>
      </c>
      <c r="P11" s="20">
        <f t="shared" si="2"/>
        <v>1.216377</v>
      </c>
      <c r="Q11" s="20">
        <f t="shared" si="2"/>
        <v>37.090477999999997</v>
      </c>
      <c r="R11" s="20">
        <f t="shared" si="2"/>
        <v>25.738902</v>
      </c>
      <c r="S11" s="20">
        <f t="shared" si="2"/>
        <v>103.36550100000001</v>
      </c>
      <c r="T11" s="20">
        <f t="shared" si="2"/>
        <v>0.373886</v>
      </c>
      <c r="U11" s="20">
        <f t="shared" si="2"/>
        <v>7.251768000000002</v>
      </c>
      <c r="V11" s="136"/>
      <c r="W11" s="136"/>
      <c r="X11" s="136"/>
      <c r="Y11" s="136"/>
      <c r="Z11" s="136"/>
      <c r="AA11" s="136"/>
      <c r="AB11" s="136"/>
      <c r="AC11" s="136"/>
    </row>
    <row r="12" spans="1:34" ht="28.8" x14ac:dyDescent="0.3">
      <c r="A12" s="2"/>
      <c r="B12" s="2"/>
      <c r="C12" s="2"/>
      <c r="D12" s="75"/>
      <c r="E12" s="148"/>
      <c r="F12" s="82"/>
      <c r="G12" s="144"/>
      <c r="H12" s="111"/>
      <c r="I12" s="73"/>
      <c r="J12" s="44"/>
      <c r="K12" s="89"/>
      <c r="L12" s="90"/>
      <c r="M12" s="48"/>
      <c r="N12" s="5"/>
      <c r="O12" s="5"/>
      <c r="P12" s="23"/>
      <c r="Q12" s="344" t="s">
        <v>95</v>
      </c>
      <c r="R12" s="344"/>
      <c r="S12" s="344"/>
      <c r="T12" s="139" t="s">
        <v>67</v>
      </c>
      <c r="U12" s="100"/>
      <c r="V12" s="300" t="s">
        <v>96</v>
      </c>
      <c r="W12" s="112"/>
      <c r="X12" s="112"/>
      <c r="Y12" s="112"/>
      <c r="Z12" s="112"/>
      <c r="AA12" s="112"/>
      <c r="AB12" s="112"/>
      <c r="AC12" s="112"/>
    </row>
    <row r="13" spans="1:34" ht="28.8" x14ac:dyDescent="0.3">
      <c r="A13" s="2"/>
      <c r="B13" s="2"/>
      <c r="C13" s="2"/>
      <c r="D13" s="75"/>
      <c r="E13" s="148"/>
      <c r="F13" s="82"/>
      <c r="G13" s="144"/>
      <c r="H13" s="111"/>
      <c r="I13" s="73"/>
      <c r="J13" s="44"/>
      <c r="K13" s="89"/>
      <c r="L13" s="90"/>
      <c r="M13" s="48"/>
      <c r="N13" s="5"/>
      <c r="O13" s="5"/>
      <c r="P13" s="23"/>
      <c r="Q13" s="127" t="s">
        <v>48</v>
      </c>
      <c r="R13" s="127" t="s">
        <v>49</v>
      </c>
      <c r="S13" s="127" t="s">
        <v>68</v>
      </c>
      <c r="T13" s="140" t="s">
        <v>50</v>
      </c>
      <c r="U13" s="100"/>
      <c r="V13" s="112"/>
      <c r="W13" s="112"/>
      <c r="X13" s="112"/>
      <c r="Y13" s="112"/>
      <c r="Z13" s="112"/>
      <c r="AA13" s="112"/>
      <c r="AB13" s="112"/>
      <c r="AC13" s="112"/>
    </row>
    <row r="14" spans="1:34" ht="15" customHeight="1" x14ac:dyDescent="0.3">
      <c r="A14" s="2">
        <v>5706</v>
      </c>
      <c r="B14" s="2" t="s">
        <v>2</v>
      </c>
      <c r="C14" s="2" t="s">
        <v>3</v>
      </c>
      <c r="D14" s="75">
        <v>14.018749</v>
      </c>
      <c r="E14" s="304" t="s">
        <v>125</v>
      </c>
      <c r="F14" s="82">
        <v>2.64358</v>
      </c>
      <c r="G14" s="143"/>
      <c r="H14" s="51"/>
      <c r="I14" s="73"/>
      <c r="J14" s="44"/>
      <c r="K14" s="89"/>
      <c r="L14" s="90"/>
      <c r="M14" s="33"/>
      <c r="N14" s="5">
        <f>D14-O14</f>
        <v>0</v>
      </c>
      <c r="O14" s="5">
        <v>14.018749</v>
      </c>
      <c r="P14" s="23"/>
      <c r="Q14" s="9">
        <v>0</v>
      </c>
      <c r="R14" s="9">
        <v>0</v>
      </c>
      <c r="S14" s="9">
        <v>0</v>
      </c>
      <c r="T14" s="37">
        <v>0</v>
      </c>
      <c r="U14" s="100">
        <f t="shared" ref="U14:U47" si="3">D14-(Q14+R14+S14+T14)</f>
        <v>14.018749</v>
      </c>
      <c r="V14" s="112"/>
      <c r="W14" s="112"/>
      <c r="X14" s="112"/>
      <c r="Y14" s="112"/>
      <c r="Z14" s="112"/>
      <c r="AA14" s="112"/>
      <c r="AB14" s="112"/>
      <c r="AC14" s="112"/>
    </row>
    <row r="15" spans="1:34" ht="15" customHeight="1" x14ac:dyDescent="0.3">
      <c r="A15" s="2">
        <v>5708</v>
      </c>
      <c r="B15" s="2" t="s">
        <v>2</v>
      </c>
      <c r="C15" s="2" t="s">
        <v>3</v>
      </c>
      <c r="D15" s="75">
        <v>28.163363</v>
      </c>
      <c r="E15" s="304" t="s">
        <v>125</v>
      </c>
      <c r="F15" s="82">
        <v>28.163363</v>
      </c>
      <c r="G15" s="143"/>
      <c r="H15" s="51"/>
      <c r="I15" s="73">
        <v>2.2062210000000002</v>
      </c>
      <c r="J15" s="44"/>
      <c r="K15" s="89"/>
      <c r="L15" s="90"/>
      <c r="M15" s="33"/>
      <c r="N15" s="5">
        <f t="shared" ref="N15:N47" si="4">D15-O15</f>
        <v>28.163363</v>
      </c>
      <c r="O15" s="5">
        <v>0</v>
      </c>
      <c r="P15" s="23"/>
      <c r="Q15" s="9">
        <v>0</v>
      </c>
      <c r="R15" s="9">
        <v>0</v>
      </c>
      <c r="S15" s="9">
        <v>28.163363</v>
      </c>
      <c r="T15" s="37">
        <v>0</v>
      </c>
      <c r="U15" s="100">
        <f t="shared" si="3"/>
        <v>0</v>
      </c>
      <c r="V15" s="112"/>
      <c r="W15" s="112"/>
      <c r="X15" s="112"/>
      <c r="AD15" s="112"/>
      <c r="AE15" s="112"/>
      <c r="AF15" s="112"/>
      <c r="AG15" s="112"/>
      <c r="AH15" s="112"/>
    </row>
    <row r="16" spans="1:34" ht="15" customHeight="1" x14ac:dyDescent="0.3">
      <c r="A16" s="2">
        <v>5740</v>
      </c>
      <c r="B16" s="2" t="s">
        <v>2</v>
      </c>
      <c r="C16" s="2" t="s">
        <v>3</v>
      </c>
      <c r="D16" s="75">
        <v>18.510622000000001</v>
      </c>
      <c r="E16" s="304" t="s">
        <v>125</v>
      </c>
      <c r="F16" s="82">
        <v>18.510622000000001</v>
      </c>
      <c r="G16" s="143"/>
      <c r="H16" s="51"/>
      <c r="I16" s="73">
        <v>0.26635500000000001</v>
      </c>
      <c r="J16" s="44">
        <v>0.26635500000000001</v>
      </c>
      <c r="K16" s="89"/>
      <c r="L16" s="90"/>
      <c r="M16" s="33"/>
      <c r="N16" s="5">
        <f t="shared" si="4"/>
        <v>6.0746160000000007</v>
      </c>
      <c r="O16" s="5">
        <v>12.436006000000001</v>
      </c>
      <c r="P16" s="23">
        <v>3.9152989999999996</v>
      </c>
      <c r="Q16" s="9">
        <v>0</v>
      </c>
      <c r="R16" s="9">
        <v>14.567423</v>
      </c>
      <c r="S16" s="9">
        <v>0</v>
      </c>
      <c r="T16" s="37">
        <v>0</v>
      </c>
      <c r="U16" s="100">
        <f t="shared" si="3"/>
        <v>3.9431990000000017</v>
      </c>
      <c r="V16" s="112"/>
      <c r="W16" s="112"/>
      <c r="X16" s="112"/>
      <c r="AD16" s="112"/>
      <c r="AE16" s="112"/>
      <c r="AF16" s="112"/>
      <c r="AG16" s="112"/>
      <c r="AH16" s="112"/>
    </row>
    <row r="17" spans="1:29" ht="15" customHeight="1" x14ac:dyDescent="0.3">
      <c r="A17" s="2">
        <v>5744</v>
      </c>
      <c r="B17" s="2" t="s">
        <v>2</v>
      </c>
      <c r="C17" s="2" t="s">
        <v>3</v>
      </c>
      <c r="D17" s="75">
        <v>19.978542000000001</v>
      </c>
      <c r="E17" s="304" t="s">
        <v>127</v>
      </c>
      <c r="F17" s="82">
        <v>19.978542000000001</v>
      </c>
      <c r="G17" s="143"/>
      <c r="H17" s="51"/>
      <c r="I17" s="73"/>
      <c r="J17" s="44"/>
      <c r="K17" s="89"/>
      <c r="L17" s="90"/>
      <c r="M17" s="33"/>
      <c r="N17" s="5">
        <f t="shared" si="4"/>
        <v>0</v>
      </c>
      <c r="O17" s="5">
        <v>19.978542000000001</v>
      </c>
      <c r="P17" s="23"/>
      <c r="Q17" s="9">
        <v>0</v>
      </c>
      <c r="R17" s="9">
        <v>0.41108800000000001</v>
      </c>
      <c r="S17" s="9">
        <v>15.075236</v>
      </c>
      <c r="T17" s="37">
        <v>1.5874919999999999</v>
      </c>
      <c r="U17" s="100">
        <f t="shared" si="3"/>
        <v>2.9047260000000001</v>
      </c>
      <c r="V17" s="112"/>
      <c r="W17" s="112"/>
      <c r="X17" s="112"/>
      <c r="Y17" s="112"/>
      <c r="Z17" s="112"/>
      <c r="AA17" s="112"/>
      <c r="AB17" s="112"/>
      <c r="AC17" s="112"/>
    </row>
    <row r="18" spans="1:29" s="49" customFormat="1" ht="15" customHeight="1" x14ac:dyDescent="0.3">
      <c r="A18" s="2">
        <v>5745</v>
      </c>
      <c r="B18" s="2" t="s">
        <v>2</v>
      </c>
      <c r="C18" s="2" t="s">
        <v>3</v>
      </c>
      <c r="D18" s="75">
        <v>34.318280999999999</v>
      </c>
      <c r="E18" s="304"/>
      <c r="F18" s="82"/>
      <c r="G18" s="143"/>
      <c r="H18" s="82"/>
      <c r="I18" s="73"/>
      <c r="J18" s="44"/>
      <c r="K18" s="312" t="s">
        <v>110</v>
      </c>
      <c r="L18" s="90">
        <v>34.318280999999999</v>
      </c>
      <c r="M18" s="33"/>
      <c r="N18" s="5">
        <f t="shared" si="4"/>
        <v>0</v>
      </c>
      <c r="O18" s="5">
        <v>34.318280999999999</v>
      </c>
      <c r="P18" s="23"/>
      <c r="Q18" s="9">
        <v>32.356903000000003</v>
      </c>
      <c r="R18" s="9">
        <v>0</v>
      </c>
      <c r="S18" s="9">
        <v>0</v>
      </c>
      <c r="T18" s="37">
        <v>0</v>
      </c>
      <c r="U18" s="100">
        <f t="shared" si="3"/>
        <v>1.9613779999999963</v>
      </c>
      <c r="V18" s="116"/>
      <c r="W18" s="116"/>
      <c r="X18" s="116"/>
      <c r="Y18" s="116"/>
      <c r="Z18" s="116"/>
      <c r="AA18" s="116"/>
      <c r="AB18" s="116"/>
      <c r="AC18" s="116"/>
    </row>
    <row r="19" spans="1:29" ht="15" customHeight="1" x14ac:dyDescent="0.3">
      <c r="A19" s="2">
        <v>5746</v>
      </c>
      <c r="B19" s="2" t="s">
        <v>2</v>
      </c>
      <c r="C19" s="2" t="s">
        <v>3</v>
      </c>
      <c r="D19" s="75">
        <v>7.9904770000000003</v>
      </c>
      <c r="E19" s="304"/>
      <c r="F19" s="82"/>
      <c r="G19" s="143"/>
      <c r="H19" s="51"/>
      <c r="I19" s="73"/>
      <c r="J19" s="44"/>
      <c r="K19" s="87" t="s">
        <v>110</v>
      </c>
      <c r="L19" s="90">
        <v>7.9904770000000003</v>
      </c>
      <c r="M19" s="33"/>
      <c r="N19" s="5">
        <f t="shared" si="4"/>
        <v>0</v>
      </c>
      <c r="O19" s="5">
        <v>7.9904770000000003</v>
      </c>
      <c r="P19" s="23"/>
      <c r="Q19" s="9">
        <v>3.1757409999999999</v>
      </c>
      <c r="R19" s="9">
        <v>4.814737</v>
      </c>
      <c r="S19" s="9">
        <v>0</v>
      </c>
      <c r="T19" s="37">
        <v>0</v>
      </c>
      <c r="U19" s="100">
        <f t="shared" si="3"/>
        <v>-9.9999999925159955E-7</v>
      </c>
      <c r="V19" s="112"/>
      <c r="W19" s="112"/>
      <c r="X19" s="112"/>
      <c r="Y19" s="112"/>
      <c r="Z19" s="112"/>
      <c r="AA19" s="112"/>
      <c r="AB19" s="112"/>
      <c r="AC19" s="112"/>
    </row>
    <row r="20" spans="1:29" ht="15" customHeight="1" x14ac:dyDescent="0.3">
      <c r="A20" s="2">
        <v>5747</v>
      </c>
      <c r="B20" s="2" t="s">
        <v>2</v>
      </c>
      <c r="C20" s="2" t="s">
        <v>3</v>
      </c>
      <c r="D20" s="75">
        <v>5.7582170000000001</v>
      </c>
      <c r="E20" s="304"/>
      <c r="F20" s="82"/>
      <c r="G20" s="143"/>
      <c r="H20" s="51"/>
      <c r="I20" s="73"/>
      <c r="J20" s="44"/>
      <c r="K20" s="87" t="s">
        <v>110</v>
      </c>
      <c r="L20" s="90">
        <v>5.7582170000000001</v>
      </c>
      <c r="M20" s="33"/>
      <c r="N20" s="5">
        <f t="shared" si="4"/>
        <v>0</v>
      </c>
      <c r="O20" s="5">
        <v>5.7582170000000001</v>
      </c>
      <c r="P20" s="23"/>
      <c r="Q20" s="9">
        <v>5.2277040000000001</v>
      </c>
      <c r="R20" s="9">
        <v>0</v>
      </c>
      <c r="S20" s="9">
        <v>0</v>
      </c>
      <c r="T20" s="37">
        <v>0</v>
      </c>
      <c r="U20" s="100">
        <f t="shared" si="3"/>
        <v>0.53051300000000001</v>
      </c>
      <c r="V20" s="112"/>
      <c r="W20" s="112"/>
      <c r="X20" s="112"/>
      <c r="Y20" s="112"/>
      <c r="Z20" s="112"/>
      <c r="AA20" s="112"/>
      <c r="AB20" s="112"/>
      <c r="AC20" s="112"/>
    </row>
    <row r="21" spans="1:29" ht="15" customHeight="1" x14ac:dyDescent="0.3">
      <c r="A21" s="2">
        <v>5791</v>
      </c>
      <c r="B21" s="2" t="s">
        <v>2</v>
      </c>
      <c r="C21" s="2" t="s">
        <v>6</v>
      </c>
      <c r="D21" s="75">
        <v>20.471813999999998</v>
      </c>
      <c r="E21" s="304"/>
      <c r="F21" s="82"/>
      <c r="G21" s="144"/>
      <c r="H21" s="111"/>
      <c r="I21" s="73"/>
      <c r="J21" s="44"/>
      <c r="K21" s="89"/>
      <c r="L21" s="90"/>
      <c r="M21" s="33"/>
      <c r="N21" s="5">
        <f t="shared" si="4"/>
        <v>0</v>
      </c>
      <c r="O21" s="5">
        <v>20.471813999999998</v>
      </c>
      <c r="P21" s="23"/>
      <c r="Q21" s="9">
        <v>0</v>
      </c>
      <c r="R21" s="9">
        <v>0</v>
      </c>
      <c r="S21" s="9">
        <v>0</v>
      </c>
      <c r="T21" s="37">
        <v>0</v>
      </c>
      <c r="U21" s="100">
        <f t="shared" si="3"/>
        <v>20.471813999999998</v>
      </c>
      <c r="V21" s="112"/>
      <c r="W21" s="112"/>
      <c r="X21" s="112"/>
      <c r="Y21" s="112"/>
      <c r="Z21" s="112"/>
      <c r="AA21" s="112"/>
      <c r="AB21" s="112"/>
      <c r="AC21" s="112"/>
    </row>
    <row r="22" spans="1:29" ht="15" customHeight="1" x14ac:dyDescent="0.3">
      <c r="A22" s="2">
        <v>5792</v>
      </c>
      <c r="B22" s="2" t="s">
        <v>2</v>
      </c>
      <c r="C22" s="2" t="s">
        <v>6</v>
      </c>
      <c r="D22" s="75">
        <v>10.168823</v>
      </c>
      <c r="E22" s="304"/>
      <c r="F22" s="82"/>
      <c r="G22" s="143"/>
      <c r="H22" s="82"/>
      <c r="I22" s="73"/>
      <c r="J22" s="44"/>
      <c r="K22" s="89"/>
      <c r="L22" s="90"/>
      <c r="M22" s="33"/>
      <c r="N22" s="5">
        <f t="shared" si="4"/>
        <v>0</v>
      </c>
      <c r="O22" s="5">
        <v>10.168823</v>
      </c>
      <c r="P22" s="23"/>
      <c r="Q22" s="9">
        <v>0</v>
      </c>
      <c r="R22" s="9">
        <v>0</v>
      </c>
      <c r="S22" s="9">
        <v>0</v>
      </c>
      <c r="T22" s="37">
        <v>0</v>
      </c>
      <c r="U22" s="100">
        <f t="shared" si="3"/>
        <v>10.168823</v>
      </c>
      <c r="V22" s="112"/>
      <c r="W22" s="112"/>
      <c r="X22" s="112"/>
      <c r="Y22" s="112"/>
      <c r="Z22" s="112"/>
      <c r="AA22" s="112"/>
      <c r="AB22" s="112"/>
      <c r="AC22" s="112"/>
    </row>
    <row r="23" spans="1:29" x14ac:dyDescent="0.3">
      <c r="A23" s="2">
        <v>5794</v>
      </c>
      <c r="B23" s="2" t="s">
        <v>2</v>
      </c>
      <c r="C23" s="2" t="s">
        <v>6</v>
      </c>
      <c r="D23" s="75">
        <v>20.195004000000001</v>
      </c>
      <c r="E23" s="304" t="s">
        <v>125</v>
      </c>
      <c r="F23" s="82">
        <v>20.195004000000001</v>
      </c>
      <c r="G23" s="144"/>
      <c r="H23" s="111"/>
      <c r="I23" s="73">
        <v>0.79287300000000005</v>
      </c>
      <c r="J23" s="44"/>
      <c r="K23" s="89"/>
      <c r="L23" s="90"/>
      <c r="M23" s="33"/>
      <c r="N23" s="5">
        <f t="shared" si="4"/>
        <v>0.98699700000000234</v>
      </c>
      <c r="O23" s="5">
        <v>19.208006999999998</v>
      </c>
      <c r="P23" s="23"/>
      <c r="Q23" s="9">
        <v>5.5659710000000002</v>
      </c>
      <c r="R23" s="9">
        <v>4.8561E-2</v>
      </c>
      <c r="S23" s="9">
        <v>12.571978</v>
      </c>
      <c r="T23" s="37">
        <v>0</v>
      </c>
      <c r="U23" s="100">
        <f t="shared" si="3"/>
        <v>2.0084940000000024</v>
      </c>
      <c r="V23" s="112"/>
      <c r="W23" s="112"/>
      <c r="X23" s="112"/>
      <c r="Y23" s="112"/>
      <c r="Z23" s="112"/>
      <c r="AA23" s="112"/>
      <c r="AB23" s="112"/>
      <c r="AC23" s="112"/>
    </row>
    <row r="24" spans="1:29" x14ac:dyDescent="0.3">
      <c r="A24" s="2">
        <v>5795</v>
      </c>
      <c r="B24" s="2" t="s">
        <v>2</v>
      </c>
      <c r="C24" s="2" t="s">
        <v>6</v>
      </c>
      <c r="D24" s="75">
        <v>20.925044</v>
      </c>
      <c r="E24" s="304" t="s">
        <v>125</v>
      </c>
      <c r="F24" s="82">
        <v>20.925044</v>
      </c>
      <c r="G24" s="144"/>
      <c r="H24" s="111"/>
      <c r="I24" s="73"/>
      <c r="J24" s="44"/>
      <c r="K24" s="89"/>
      <c r="L24" s="90"/>
      <c r="M24" s="33"/>
      <c r="N24" s="5">
        <f t="shared" si="4"/>
        <v>0</v>
      </c>
      <c r="O24" s="5">
        <v>20.925044</v>
      </c>
      <c r="P24" s="23"/>
      <c r="Q24" s="9">
        <v>0</v>
      </c>
      <c r="R24" s="9">
        <v>0.60089700000000001</v>
      </c>
      <c r="S24" s="9">
        <v>2.9078119999999998</v>
      </c>
      <c r="T24" s="37">
        <v>0</v>
      </c>
      <c r="U24" s="100">
        <f t="shared" si="3"/>
        <v>17.416335</v>
      </c>
      <c r="V24" s="112"/>
      <c r="W24" s="112"/>
      <c r="X24" s="112"/>
      <c r="Y24" s="112"/>
      <c r="Z24" s="112"/>
      <c r="AA24" s="112"/>
      <c r="AB24" s="112"/>
      <c r="AC24" s="112"/>
    </row>
    <row r="25" spans="1:29" ht="21.6" x14ac:dyDescent="0.3">
      <c r="A25" s="2">
        <v>5811</v>
      </c>
      <c r="B25" s="2" t="s">
        <v>2</v>
      </c>
      <c r="C25" s="2" t="s">
        <v>6</v>
      </c>
      <c r="D25" s="75">
        <v>36.973640000000003</v>
      </c>
      <c r="E25" s="304" t="s">
        <v>125</v>
      </c>
      <c r="F25" s="82">
        <v>33.416545999999997</v>
      </c>
      <c r="G25" s="144" t="s">
        <v>126</v>
      </c>
      <c r="H25" s="111">
        <v>3.5570930000000001</v>
      </c>
      <c r="I25" s="73"/>
      <c r="J25" s="44"/>
      <c r="K25" s="87"/>
      <c r="L25" s="90"/>
      <c r="M25" s="33"/>
      <c r="N25" s="5">
        <f t="shared" si="4"/>
        <v>2.7192580000000035</v>
      </c>
      <c r="O25" s="5">
        <v>34.254382</v>
      </c>
      <c r="P25" s="23">
        <v>0.58949499999999999</v>
      </c>
      <c r="Q25" s="9">
        <v>0</v>
      </c>
      <c r="R25" s="9">
        <v>0</v>
      </c>
      <c r="S25" s="9">
        <v>18.79053</v>
      </c>
      <c r="T25" s="37">
        <v>0</v>
      </c>
      <c r="U25" s="100">
        <f t="shared" si="3"/>
        <v>18.183110000000003</v>
      </c>
      <c r="V25" s="112"/>
      <c r="W25" s="112"/>
      <c r="X25" s="112"/>
      <c r="Y25" s="112"/>
      <c r="Z25" s="112"/>
      <c r="AA25" s="112"/>
      <c r="AB25" s="112"/>
      <c r="AC25" s="112"/>
    </row>
    <row r="26" spans="1:29" x14ac:dyDescent="0.3">
      <c r="A26" s="2">
        <v>5812</v>
      </c>
      <c r="B26" s="2" t="s">
        <v>2</v>
      </c>
      <c r="C26" s="2" t="s">
        <v>6</v>
      </c>
      <c r="D26" s="75">
        <v>25.195855000000002</v>
      </c>
      <c r="E26" s="304"/>
      <c r="F26" s="82"/>
      <c r="G26" s="144"/>
      <c r="H26" s="111"/>
      <c r="I26" s="73"/>
      <c r="J26" s="44"/>
      <c r="K26" s="312" t="s">
        <v>110</v>
      </c>
      <c r="L26" s="90">
        <v>25.195855000000002</v>
      </c>
      <c r="M26" s="33"/>
      <c r="N26" s="5">
        <f t="shared" si="4"/>
        <v>0</v>
      </c>
      <c r="O26" s="5">
        <v>25.195855000000002</v>
      </c>
      <c r="P26" s="23"/>
      <c r="Q26" s="9">
        <v>22.198661000000001</v>
      </c>
      <c r="R26" s="9">
        <v>0</v>
      </c>
      <c r="S26" s="9">
        <v>0</v>
      </c>
      <c r="T26" s="37">
        <v>0</v>
      </c>
      <c r="U26" s="100">
        <f t="shared" si="3"/>
        <v>2.9971940000000004</v>
      </c>
      <c r="V26" s="112"/>
      <c r="W26" s="112"/>
      <c r="X26" s="112"/>
      <c r="Y26" s="112"/>
      <c r="Z26" s="112"/>
      <c r="AA26" s="112"/>
      <c r="AB26" s="112"/>
      <c r="AC26" s="112"/>
    </row>
    <row r="27" spans="1:29" x14ac:dyDescent="0.3">
      <c r="A27" s="2">
        <v>5813</v>
      </c>
      <c r="B27" s="2" t="s">
        <v>2</v>
      </c>
      <c r="C27" s="2" t="s">
        <v>6</v>
      </c>
      <c r="D27" s="75">
        <v>6.9296110000000004</v>
      </c>
      <c r="E27" s="304"/>
      <c r="F27" s="82"/>
      <c r="G27" s="143"/>
      <c r="H27" s="82"/>
      <c r="I27" s="73"/>
      <c r="J27" s="44"/>
      <c r="K27" s="87" t="s">
        <v>110</v>
      </c>
      <c r="L27" s="90">
        <v>6.9296110000000004</v>
      </c>
      <c r="M27" s="33"/>
      <c r="N27" s="5">
        <f t="shared" si="4"/>
        <v>0</v>
      </c>
      <c r="O27" s="5">
        <v>6.9296110000000004</v>
      </c>
      <c r="P27" s="23"/>
      <c r="Q27" s="9">
        <v>0</v>
      </c>
      <c r="R27" s="9">
        <v>1.9338999999999999E-2</v>
      </c>
      <c r="S27" s="9">
        <v>0</v>
      </c>
      <c r="T27" s="37">
        <v>0</v>
      </c>
      <c r="U27" s="100">
        <f t="shared" si="3"/>
        <v>6.910272</v>
      </c>
      <c r="V27" s="112"/>
      <c r="W27" s="112"/>
      <c r="X27" s="112"/>
      <c r="Y27" s="112"/>
      <c r="Z27" s="112"/>
      <c r="AA27" s="112"/>
      <c r="AB27" s="112"/>
      <c r="AC27" s="112"/>
    </row>
    <row r="28" spans="1:29" x14ac:dyDescent="0.3">
      <c r="A28" s="2">
        <v>5814</v>
      </c>
      <c r="B28" s="2" t="s">
        <v>2</v>
      </c>
      <c r="C28" s="2" t="s">
        <v>6</v>
      </c>
      <c r="D28" s="75">
        <v>55.463425999999998</v>
      </c>
      <c r="E28" s="304"/>
      <c r="F28" s="82"/>
      <c r="G28" s="143"/>
      <c r="H28" s="82"/>
      <c r="I28" s="73"/>
      <c r="J28" s="44"/>
      <c r="K28" s="87" t="s">
        <v>110</v>
      </c>
      <c r="L28" s="90">
        <v>55.463425999999998</v>
      </c>
      <c r="M28" s="33"/>
      <c r="N28" s="5">
        <f t="shared" si="4"/>
        <v>0</v>
      </c>
      <c r="O28" s="5">
        <v>55.463425999999998</v>
      </c>
      <c r="P28" s="23"/>
      <c r="Q28" s="9">
        <v>12.560651</v>
      </c>
      <c r="R28" s="9">
        <v>0</v>
      </c>
      <c r="S28" s="9">
        <v>0</v>
      </c>
      <c r="T28" s="37">
        <v>0</v>
      </c>
      <c r="U28" s="100">
        <f t="shared" si="3"/>
        <v>42.902774999999998</v>
      </c>
      <c r="V28" s="112"/>
      <c r="W28" s="112"/>
      <c r="X28" s="112"/>
      <c r="Y28" s="112"/>
      <c r="Z28" s="112"/>
      <c r="AA28" s="112"/>
      <c r="AB28" s="112"/>
      <c r="AC28" s="112"/>
    </row>
    <row r="29" spans="1:29" x14ac:dyDescent="0.3">
      <c r="A29" s="2">
        <v>5815</v>
      </c>
      <c r="B29" s="2" t="s">
        <v>2</v>
      </c>
      <c r="C29" s="2" t="s">
        <v>6</v>
      </c>
      <c r="D29" s="75">
        <v>16.753564000000001</v>
      </c>
      <c r="E29" s="304"/>
      <c r="F29" s="82"/>
      <c r="G29" s="144"/>
      <c r="H29" s="111"/>
      <c r="I29" s="73"/>
      <c r="J29" s="44"/>
      <c r="K29" s="87" t="s">
        <v>110</v>
      </c>
      <c r="L29" s="90">
        <v>16.753564000000001</v>
      </c>
      <c r="M29" s="33"/>
      <c r="N29" s="5">
        <f t="shared" si="4"/>
        <v>0</v>
      </c>
      <c r="O29" s="5">
        <v>16.753564000000001</v>
      </c>
      <c r="P29" s="23"/>
      <c r="Q29" s="9">
        <v>11.532099000000001</v>
      </c>
      <c r="R29" s="9">
        <v>0</v>
      </c>
      <c r="S29" s="9">
        <v>3.0825969999999998</v>
      </c>
      <c r="T29" s="37">
        <v>0</v>
      </c>
      <c r="U29" s="100">
        <f t="shared" si="3"/>
        <v>2.1388680000000004</v>
      </c>
      <c r="V29" s="112"/>
      <c r="W29" s="112"/>
      <c r="X29" s="112"/>
      <c r="Y29" s="112"/>
      <c r="Z29" s="112"/>
      <c r="AA29" s="112"/>
      <c r="AB29" s="112"/>
      <c r="AC29" s="112"/>
    </row>
    <row r="30" spans="1:29" x14ac:dyDescent="0.3">
      <c r="A30" s="2">
        <v>5816</v>
      </c>
      <c r="B30" s="2" t="s">
        <v>2</v>
      </c>
      <c r="C30" s="2" t="s">
        <v>6</v>
      </c>
      <c r="D30" s="75">
        <v>6.5237449999999999</v>
      </c>
      <c r="E30" s="304"/>
      <c r="F30" s="82"/>
      <c r="G30" s="143"/>
      <c r="H30" s="82"/>
      <c r="I30" s="73"/>
      <c r="J30" s="44"/>
      <c r="K30" s="87" t="s">
        <v>110</v>
      </c>
      <c r="L30" s="90">
        <v>6.5237449999999999</v>
      </c>
      <c r="M30" s="33"/>
      <c r="N30" s="5">
        <f t="shared" si="4"/>
        <v>0</v>
      </c>
      <c r="O30" s="5">
        <v>6.5237449999999999</v>
      </c>
      <c r="P30" s="23"/>
      <c r="Q30" s="9">
        <v>6.4838769999999997</v>
      </c>
      <c r="R30" s="9">
        <v>0</v>
      </c>
      <c r="S30" s="9">
        <v>0</v>
      </c>
      <c r="T30" s="37">
        <v>0</v>
      </c>
      <c r="U30" s="100">
        <f t="shared" si="3"/>
        <v>3.9868000000000237E-2</v>
      </c>
      <c r="V30" s="112"/>
      <c r="W30" s="112"/>
      <c r="X30" s="112"/>
      <c r="Y30" s="112"/>
      <c r="Z30" s="112"/>
      <c r="AA30" s="112"/>
      <c r="AB30" s="112"/>
      <c r="AC30" s="112"/>
    </row>
    <row r="31" spans="1:29" x14ac:dyDescent="0.3">
      <c r="A31" s="2">
        <v>5823</v>
      </c>
      <c r="B31" s="2" t="s">
        <v>2</v>
      </c>
      <c r="C31" s="2" t="s">
        <v>5</v>
      </c>
      <c r="D31" s="75">
        <v>14.592388</v>
      </c>
      <c r="E31" s="304" t="s">
        <v>125</v>
      </c>
      <c r="F31" s="82">
        <v>14.592388</v>
      </c>
      <c r="G31" s="143"/>
      <c r="H31" s="82"/>
      <c r="I31" s="73"/>
      <c r="J31" s="44"/>
      <c r="K31" s="87"/>
      <c r="L31" s="90"/>
      <c r="M31" s="33"/>
      <c r="N31" s="5">
        <f t="shared" si="4"/>
        <v>0</v>
      </c>
      <c r="O31" s="5">
        <v>14.592388</v>
      </c>
      <c r="P31" s="23"/>
      <c r="Q31" s="9">
        <v>0</v>
      </c>
      <c r="R31" s="9">
        <v>13.546196</v>
      </c>
      <c r="S31" s="9">
        <v>1.034648</v>
      </c>
      <c r="T31" s="37">
        <v>0</v>
      </c>
      <c r="U31" s="100">
        <f t="shared" si="3"/>
        <v>1.1543999999998888E-2</v>
      </c>
      <c r="V31" s="112"/>
      <c r="W31" s="112"/>
      <c r="X31" s="112"/>
      <c r="Y31" s="112"/>
      <c r="Z31" s="112"/>
      <c r="AA31" s="112"/>
      <c r="AB31" s="112"/>
      <c r="AC31" s="112"/>
    </row>
    <row r="32" spans="1:29" x14ac:dyDescent="0.3">
      <c r="A32" s="2">
        <v>5824</v>
      </c>
      <c r="B32" s="2" t="s">
        <v>2</v>
      </c>
      <c r="C32" s="2" t="s">
        <v>5</v>
      </c>
      <c r="D32" s="75">
        <v>11.52524</v>
      </c>
      <c r="E32" s="304"/>
      <c r="F32" s="82"/>
      <c r="G32" s="144"/>
      <c r="H32" s="111"/>
      <c r="I32" s="73"/>
      <c r="J32" s="44"/>
      <c r="K32" s="89" t="s">
        <v>110</v>
      </c>
      <c r="L32" s="90">
        <v>11.52524</v>
      </c>
      <c r="M32" s="33"/>
      <c r="N32" s="5">
        <f t="shared" si="4"/>
        <v>0</v>
      </c>
      <c r="O32" s="5">
        <v>11.52524</v>
      </c>
      <c r="P32" s="23"/>
      <c r="Q32" s="9">
        <v>11.519771</v>
      </c>
      <c r="R32" s="9">
        <v>0</v>
      </c>
      <c r="S32" s="9">
        <v>0</v>
      </c>
      <c r="T32" s="37">
        <v>0</v>
      </c>
      <c r="U32" s="100">
        <f t="shared" si="3"/>
        <v>5.4689999999997241E-3</v>
      </c>
      <c r="V32" s="112"/>
      <c r="W32" s="112"/>
      <c r="X32" s="112"/>
      <c r="Y32" s="112"/>
      <c r="Z32" s="112"/>
      <c r="AA32" s="112"/>
      <c r="AB32" s="112"/>
      <c r="AC32" s="112"/>
    </row>
    <row r="33" spans="1:236" x14ac:dyDescent="0.3">
      <c r="A33" s="2">
        <v>5825</v>
      </c>
      <c r="B33" s="2" t="s">
        <v>2</v>
      </c>
      <c r="C33" s="2" t="s">
        <v>5</v>
      </c>
      <c r="D33" s="75">
        <v>18.387155</v>
      </c>
      <c r="E33" s="304"/>
      <c r="F33" s="82"/>
      <c r="G33" s="141"/>
      <c r="H33" s="52"/>
      <c r="I33" s="73"/>
      <c r="J33" s="44"/>
      <c r="K33" s="89" t="s">
        <v>110</v>
      </c>
      <c r="L33" s="90">
        <v>18.387155</v>
      </c>
      <c r="M33" s="33"/>
      <c r="N33" s="5">
        <f t="shared" si="4"/>
        <v>0</v>
      </c>
      <c r="O33" s="5">
        <v>18.387155</v>
      </c>
      <c r="P33" s="23"/>
      <c r="Q33" s="9">
        <v>6.3774119999999996</v>
      </c>
      <c r="R33" s="9">
        <v>0</v>
      </c>
      <c r="S33" s="9">
        <v>11.682202999999999</v>
      </c>
      <c r="T33" s="37">
        <v>0</v>
      </c>
      <c r="U33" s="100">
        <f t="shared" si="3"/>
        <v>0.32753999999999905</v>
      </c>
      <c r="V33" s="112"/>
      <c r="W33" s="112"/>
      <c r="X33" s="112"/>
      <c r="Y33" s="112"/>
      <c r="Z33" s="112"/>
      <c r="AA33" s="112"/>
      <c r="AB33" s="112"/>
      <c r="AC33" s="112"/>
    </row>
    <row r="34" spans="1:236" x14ac:dyDescent="0.3">
      <c r="A34" s="2">
        <v>5856</v>
      </c>
      <c r="B34" s="2" t="s">
        <v>2</v>
      </c>
      <c r="C34" s="2" t="s">
        <v>4</v>
      </c>
      <c r="D34" s="75">
        <v>42.557974999999999</v>
      </c>
      <c r="E34" s="304"/>
      <c r="F34" s="82"/>
      <c r="G34" s="144"/>
      <c r="H34" s="111"/>
      <c r="I34" s="73"/>
      <c r="J34" s="44"/>
      <c r="K34" s="89"/>
      <c r="L34" s="90"/>
      <c r="M34" s="33"/>
      <c r="N34" s="5">
        <f t="shared" si="4"/>
        <v>0</v>
      </c>
      <c r="O34" s="5">
        <v>42.557974999999999</v>
      </c>
      <c r="P34" s="23">
        <v>42.557974999999999</v>
      </c>
      <c r="Q34" s="9">
        <v>0</v>
      </c>
      <c r="R34" s="9">
        <v>0</v>
      </c>
      <c r="S34" s="9">
        <v>0</v>
      </c>
      <c r="T34" s="37">
        <v>0</v>
      </c>
      <c r="U34" s="100">
        <f t="shared" si="3"/>
        <v>42.557974999999999</v>
      </c>
      <c r="V34" s="114"/>
      <c r="W34" s="114"/>
      <c r="X34" s="114"/>
      <c r="Y34" s="114"/>
      <c r="Z34" s="114"/>
      <c r="AA34" s="114"/>
      <c r="AB34" s="114"/>
      <c r="AC34" s="114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</row>
    <row r="35" spans="1:236" x14ac:dyDescent="0.3">
      <c r="A35" s="2">
        <v>5857</v>
      </c>
      <c r="B35" s="2" t="s">
        <v>2</v>
      </c>
      <c r="C35" s="2" t="s">
        <v>4</v>
      </c>
      <c r="D35" s="75">
        <v>35.945922000000003</v>
      </c>
      <c r="E35" s="304"/>
      <c r="F35" s="82"/>
      <c r="I35" s="73"/>
      <c r="J35" s="44"/>
      <c r="K35" s="312"/>
      <c r="L35" s="158"/>
      <c r="M35" s="33"/>
      <c r="N35" s="5">
        <f t="shared" si="4"/>
        <v>0</v>
      </c>
      <c r="O35" s="5">
        <v>35.945922000000003</v>
      </c>
      <c r="P35" s="23"/>
      <c r="Q35" s="9">
        <v>0</v>
      </c>
      <c r="R35" s="9">
        <v>0</v>
      </c>
      <c r="S35" s="9">
        <v>0</v>
      </c>
      <c r="T35" s="37">
        <v>0</v>
      </c>
      <c r="U35" s="100">
        <f t="shared" si="3"/>
        <v>35.945922000000003</v>
      </c>
      <c r="V35" s="114"/>
      <c r="W35" s="114"/>
      <c r="X35" s="114"/>
      <c r="Y35" s="114"/>
      <c r="Z35" s="114"/>
      <c r="AA35" s="114"/>
      <c r="AB35" s="114"/>
      <c r="AC35" s="114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</row>
    <row r="36" spans="1:236" x14ac:dyDescent="0.3">
      <c r="A36" s="2">
        <v>5858</v>
      </c>
      <c r="B36" s="2" t="s">
        <v>2</v>
      </c>
      <c r="C36" s="2" t="s">
        <v>4</v>
      </c>
      <c r="D36" s="75">
        <v>13.522964</v>
      </c>
      <c r="E36" s="305" t="s">
        <v>125</v>
      </c>
      <c r="F36" s="82">
        <v>13.522964</v>
      </c>
      <c r="G36" s="144"/>
      <c r="H36" s="111"/>
      <c r="I36" s="73"/>
      <c r="J36" s="44"/>
      <c r="K36" s="87"/>
      <c r="L36" s="9"/>
      <c r="M36" s="33"/>
      <c r="N36" s="5">
        <f t="shared" si="4"/>
        <v>0</v>
      </c>
      <c r="O36" s="5">
        <v>13.522964</v>
      </c>
      <c r="P36" s="23"/>
      <c r="Q36" s="9">
        <v>0</v>
      </c>
      <c r="R36" s="9">
        <v>5.0635159999999999</v>
      </c>
      <c r="S36" s="9">
        <v>8.4412140000000004</v>
      </c>
      <c r="T36" s="37">
        <v>0</v>
      </c>
      <c r="U36" s="100">
        <f t="shared" si="3"/>
        <v>1.8233999999999639E-2</v>
      </c>
      <c r="V36" s="112"/>
      <c r="W36" s="112"/>
      <c r="X36" s="112"/>
      <c r="Y36" s="112"/>
      <c r="Z36" s="112"/>
      <c r="AA36" s="112"/>
      <c r="AB36" s="112"/>
      <c r="AC36" s="112"/>
    </row>
    <row r="37" spans="1:236" s="49" customFormat="1" x14ac:dyDescent="0.3">
      <c r="A37" s="2">
        <v>5859</v>
      </c>
      <c r="B37" s="2" t="s">
        <v>2</v>
      </c>
      <c r="C37" s="2" t="s">
        <v>4</v>
      </c>
      <c r="D37" s="75">
        <v>16.755427999999998</v>
      </c>
      <c r="E37" s="305"/>
      <c r="F37" s="51"/>
      <c r="G37" s="151"/>
      <c r="H37" s="153"/>
      <c r="I37" s="79"/>
      <c r="J37" s="80"/>
      <c r="K37" s="87"/>
      <c r="L37" s="9"/>
      <c r="M37" s="33"/>
      <c r="N37" s="5">
        <f t="shared" si="4"/>
        <v>0</v>
      </c>
      <c r="O37" s="5">
        <v>16.755427999999998</v>
      </c>
      <c r="P37" s="23"/>
      <c r="Q37" s="9">
        <v>0</v>
      </c>
      <c r="R37" s="9">
        <v>16.755427999999998</v>
      </c>
      <c r="S37" s="9">
        <v>0</v>
      </c>
      <c r="T37" s="37">
        <v>0</v>
      </c>
      <c r="U37" s="100">
        <f t="shared" si="3"/>
        <v>0</v>
      </c>
      <c r="V37" s="134"/>
      <c r="W37" s="134"/>
      <c r="X37" s="134"/>
      <c r="Y37" s="134"/>
      <c r="Z37" s="134"/>
      <c r="AA37" s="134"/>
      <c r="AB37" s="134"/>
      <c r="AC37" s="134"/>
      <c r="AD37" s="133"/>
      <c r="AE37" s="133"/>
      <c r="AF37" s="133"/>
      <c r="AG37" s="133"/>
      <c r="AH37" s="133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3"/>
      <c r="EI37" s="133"/>
      <c r="EJ37" s="133"/>
      <c r="EK37" s="133"/>
      <c r="EL37" s="133"/>
      <c r="EM37" s="133"/>
      <c r="EN37" s="133"/>
      <c r="EO37" s="133"/>
      <c r="EP37" s="133"/>
      <c r="EQ37" s="133"/>
      <c r="ER37" s="133"/>
      <c r="ES37" s="133"/>
      <c r="ET37" s="133"/>
      <c r="EU37" s="133"/>
      <c r="EV37" s="133"/>
      <c r="EW37" s="133"/>
      <c r="EX37" s="133"/>
      <c r="EY37" s="133"/>
      <c r="EZ37" s="133"/>
      <c r="FA37" s="133"/>
      <c r="FB37" s="133"/>
      <c r="FC37" s="133"/>
      <c r="FD37" s="133"/>
      <c r="FE37" s="133"/>
      <c r="FF37" s="133"/>
      <c r="FG37" s="133"/>
      <c r="FH37" s="133"/>
      <c r="FI37" s="133"/>
      <c r="FJ37" s="133"/>
      <c r="FK37" s="133"/>
      <c r="FL37" s="133"/>
      <c r="FM37" s="133"/>
      <c r="FN37" s="133"/>
      <c r="FO37" s="133"/>
      <c r="FP37" s="133"/>
      <c r="FQ37" s="133"/>
      <c r="FR37" s="133"/>
      <c r="FS37" s="133"/>
      <c r="FT37" s="133"/>
      <c r="FU37" s="133"/>
      <c r="FV37" s="133"/>
      <c r="FW37" s="133"/>
      <c r="FX37" s="133"/>
      <c r="FY37" s="133"/>
      <c r="FZ37" s="133"/>
      <c r="GA37" s="133"/>
      <c r="GB37" s="133"/>
      <c r="GC37" s="133"/>
      <c r="GD37" s="133"/>
      <c r="GE37" s="133"/>
      <c r="GF37" s="133"/>
      <c r="GG37" s="133"/>
      <c r="GH37" s="133"/>
      <c r="GI37" s="133"/>
      <c r="GJ37" s="133"/>
      <c r="GK37" s="133"/>
      <c r="GL37" s="133"/>
      <c r="GM37" s="133"/>
      <c r="GN37" s="133"/>
      <c r="GO37" s="133"/>
      <c r="GP37" s="133"/>
      <c r="GQ37" s="133"/>
      <c r="GR37" s="133"/>
      <c r="GS37" s="133"/>
      <c r="GT37" s="133"/>
      <c r="GU37" s="133"/>
      <c r="GV37" s="133"/>
      <c r="GW37" s="133"/>
      <c r="GX37" s="133"/>
      <c r="GY37" s="133"/>
      <c r="GZ37" s="133"/>
      <c r="HA37" s="133"/>
      <c r="HB37" s="133"/>
      <c r="HC37" s="133"/>
      <c r="HD37" s="133"/>
      <c r="HE37" s="133"/>
      <c r="HF37" s="133"/>
      <c r="HG37" s="133"/>
      <c r="HH37" s="133"/>
      <c r="HI37" s="133"/>
      <c r="HJ37" s="133"/>
      <c r="HK37" s="133"/>
      <c r="HL37" s="133"/>
      <c r="HM37" s="133"/>
      <c r="HN37" s="133"/>
      <c r="HO37" s="133"/>
      <c r="HP37" s="133"/>
      <c r="HQ37" s="133"/>
      <c r="HR37" s="133"/>
      <c r="HS37" s="133"/>
      <c r="HT37" s="133"/>
      <c r="HU37" s="133"/>
      <c r="HV37" s="133"/>
      <c r="HW37" s="133"/>
      <c r="HX37" s="133"/>
      <c r="HY37" s="133"/>
      <c r="HZ37" s="133"/>
      <c r="IA37" s="133"/>
      <c r="IB37" s="133"/>
    </row>
    <row r="38" spans="1:236" x14ac:dyDescent="0.3">
      <c r="A38" s="2">
        <v>5860</v>
      </c>
      <c r="B38" s="2" t="s">
        <v>2</v>
      </c>
      <c r="C38" s="2" t="s">
        <v>4</v>
      </c>
      <c r="D38" s="75">
        <v>61.859748000000003</v>
      </c>
      <c r="E38" s="306" t="s">
        <v>125</v>
      </c>
      <c r="F38" s="52">
        <v>61.859748000000003</v>
      </c>
      <c r="G38" s="141"/>
      <c r="H38" s="52"/>
      <c r="I38" s="73"/>
      <c r="J38" s="44"/>
      <c r="K38" s="87"/>
      <c r="L38" s="9"/>
      <c r="M38" s="33"/>
      <c r="N38" s="5">
        <f t="shared" si="4"/>
        <v>0</v>
      </c>
      <c r="O38" s="5">
        <v>61.859748000000003</v>
      </c>
      <c r="P38" s="23">
        <v>60.278964000000002</v>
      </c>
      <c r="Q38" s="9">
        <v>12.854067000000001</v>
      </c>
      <c r="R38" s="9">
        <v>36.885168999999998</v>
      </c>
      <c r="S38" s="9">
        <v>12.120512</v>
      </c>
      <c r="T38" s="37">
        <v>0</v>
      </c>
      <c r="U38" s="100">
        <f t="shared" si="3"/>
        <v>0</v>
      </c>
      <c r="V38" s="117"/>
      <c r="W38" s="112"/>
      <c r="X38" s="112"/>
      <c r="Y38" s="117"/>
      <c r="Z38" s="112"/>
      <c r="AA38" s="112"/>
      <c r="AB38" s="112"/>
      <c r="AC38" s="112"/>
    </row>
    <row r="39" spans="1:236" x14ac:dyDescent="0.3">
      <c r="A39" s="2">
        <v>5861</v>
      </c>
      <c r="B39" s="2" t="s">
        <v>2</v>
      </c>
      <c r="C39" s="2" t="s">
        <v>4</v>
      </c>
      <c r="D39" s="75">
        <v>20.306493</v>
      </c>
      <c r="E39" s="307" t="s">
        <v>125</v>
      </c>
      <c r="F39" s="82">
        <v>20.306493</v>
      </c>
      <c r="G39" s="141"/>
      <c r="H39" s="52"/>
      <c r="I39" s="73"/>
      <c r="J39" s="44"/>
      <c r="K39" s="89"/>
      <c r="L39" s="90"/>
      <c r="M39" s="33"/>
      <c r="N39" s="5">
        <f t="shared" si="4"/>
        <v>20.306493</v>
      </c>
      <c r="O39" s="5">
        <v>0</v>
      </c>
      <c r="P39" s="23"/>
      <c r="Q39" s="9">
        <v>0</v>
      </c>
      <c r="R39" s="9">
        <v>1.894299</v>
      </c>
      <c r="S39" s="9">
        <v>18.412194</v>
      </c>
      <c r="T39" s="37">
        <v>0</v>
      </c>
      <c r="U39" s="100">
        <f t="shared" si="3"/>
        <v>0</v>
      </c>
      <c r="V39" s="117"/>
      <c r="W39" s="112"/>
      <c r="X39" s="112"/>
      <c r="Y39" s="117"/>
      <c r="Z39" s="112"/>
      <c r="AA39" s="112"/>
      <c r="AB39" s="112"/>
      <c r="AC39" s="112"/>
    </row>
    <row r="40" spans="1:236" x14ac:dyDescent="0.3">
      <c r="A40" s="2">
        <v>5862</v>
      </c>
      <c r="B40" s="2" t="s">
        <v>2</v>
      </c>
      <c r="C40" s="2" t="s">
        <v>4</v>
      </c>
      <c r="D40" s="75">
        <v>18.145202999999999</v>
      </c>
      <c r="E40" s="304"/>
      <c r="F40" s="82"/>
      <c r="G40" s="143"/>
      <c r="H40" s="51"/>
      <c r="I40" s="73"/>
      <c r="J40" s="44"/>
      <c r="K40" s="91" t="s">
        <v>110</v>
      </c>
      <c r="L40" s="90">
        <v>18.145202999999999</v>
      </c>
      <c r="M40" s="33"/>
      <c r="N40" s="5">
        <f t="shared" si="4"/>
        <v>0</v>
      </c>
      <c r="O40" s="5">
        <v>18.145202999999999</v>
      </c>
      <c r="P40" s="23"/>
      <c r="Q40" s="9">
        <v>13.082079999999999</v>
      </c>
      <c r="R40" s="9">
        <v>4.6151949999999999</v>
      </c>
      <c r="S40" s="9">
        <v>0</v>
      </c>
      <c r="T40" s="37">
        <v>0</v>
      </c>
      <c r="U40" s="100">
        <f t="shared" si="3"/>
        <v>0.44792800000000099</v>
      </c>
      <c r="V40" s="112"/>
      <c r="W40" s="112"/>
      <c r="X40" s="112"/>
      <c r="Y40" s="112"/>
      <c r="Z40" s="112"/>
      <c r="AA40" s="112"/>
      <c r="AB40" s="112"/>
      <c r="AC40" s="112"/>
    </row>
    <row r="41" spans="1:236" x14ac:dyDescent="0.3">
      <c r="A41" s="2">
        <v>5887</v>
      </c>
      <c r="B41" s="2" t="s">
        <v>2</v>
      </c>
      <c r="C41" s="2" t="s">
        <v>4</v>
      </c>
      <c r="D41" s="75">
        <v>8.7270570000000003</v>
      </c>
      <c r="E41" s="304"/>
      <c r="F41" s="82"/>
      <c r="G41" s="144"/>
      <c r="H41" s="111"/>
      <c r="I41" s="73"/>
      <c r="J41" s="44"/>
      <c r="K41" s="89"/>
      <c r="L41" s="90"/>
      <c r="M41" s="33"/>
      <c r="N41" s="5">
        <f t="shared" si="4"/>
        <v>0</v>
      </c>
      <c r="O41" s="5">
        <v>8.7270570000000003</v>
      </c>
      <c r="P41" s="23"/>
      <c r="Q41" s="9">
        <v>0</v>
      </c>
      <c r="R41" s="9">
        <v>0</v>
      </c>
      <c r="S41" s="9">
        <v>0</v>
      </c>
      <c r="T41" s="37">
        <v>0</v>
      </c>
      <c r="U41" s="100">
        <f t="shared" si="3"/>
        <v>8.7270570000000003</v>
      </c>
      <c r="V41" s="112"/>
      <c r="W41" s="112"/>
      <c r="X41" s="112"/>
      <c r="Y41" s="112"/>
      <c r="Z41" s="112"/>
      <c r="AA41" s="112"/>
      <c r="AB41" s="112"/>
      <c r="AC41" s="112"/>
    </row>
    <row r="42" spans="1:236" x14ac:dyDescent="0.3">
      <c r="A42" s="2">
        <v>5888</v>
      </c>
      <c r="B42" s="2" t="s">
        <v>2</v>
      </c>
      <c r="C42" s="2" t="s">
        <v>123</v>
      </c>
      <c r="D42" s="75">
        <v>5.0175140000000003</v>
      </c>
      <c r="E42" s="304"/>
      <c r="F42" s="82"/>
      <c r="G42" s="143"/>
      <c r="H42" s="82"/>
      <c r="I42" s="73"/>
      <c r="J42" s="44"/>
      <c r="K42" s="91" t="s">
        <v>110</v>
      </c>
      <c r="L42" s="90">
        <v>5.0175140000000003</v>
      </c>
      <c r="M42" s="33"/>
      <c r="N42" s="5">
        <f t="shared" si="4"/>
        <v>0</v>
      </c>
      <c r="O42" s="5">
        <v>5.0175140000000003</v>
      </c>
      <c r="P42" s="23"/>
      <c r="Q42" s="9">
        <v>0.62159799999999998</v>
      </c>
      <c r="R42" s="9">
        <v>0</v>
      </c>
      <c r="S42" s="9">
        <v>0</v>
      </c>
      <c r="T42" s="37">
        <v>0</v>
      </c>
      <c r="U42" s="100">
        <f t="shared" si="3"/>
        <v>4.3959160000000006</v>
      </c>
      <c r="V42" s="112"/>
      <c r="W42" s="112"/>
      <c r="X42" s="112"/>
      <c r="Y42" s="112"/>
      <c r="Z42" s="112"/>
      <c r="AA42" s="112"/>
      <c r="AB42" s="112"/>
      <c r="AC42" s="112"/>
    </row>
    <row r="43" spans="1:236" x14ac:dyDescent="0.3">
      <c r="A43" s="2">
        <v>5889</v>
      </c>
      <c r="B43" s="2" t="s">
        <v>2</v>
      </c>
      <c r="C43" s="2" t="s">
        <v>123</v>
      </c>
      <c r="D43" s="75">
        <v>11.054480999999999</v>
      </c>
      <c r="E43" s="304"/>
      <c r="F43" s="82"/>
      <c r="G43" s="143"/>
      <c r="H43" s="82"/>
      <c r="I43" s="73"/>
      <c r="J43" s="44"/>
      <c r="K43" s="91" t="s">
        <v>110</v>
      </c>
      <c r="L43" s="90">
        <v>11.054480999999999</v>
      </c>
      <c r="M43" s="33"/>
      <c r="N43" s="5">
        <f t="shared" si="4"/>
        <v>0</v>
      </c>
      <c r="O43" s="5">
        <v>11.054480999999999</v>
      </c>
      <c r="P43" s="23"/>
      <c r="Q43" s="9">
        <v>0</v>
      </c>
      <c r="R43" s="9">
        <v>0</v>
      </c>
      <c r="S43" s="9">
        <v>0</v>
      </c>
      <c r="T43" s="37">
        <v>0</v>
      </c>
      <c r="U43" s="100">
        <f t="shared" si="3"/>
        <v>11.054480999999999</v>
      </c>
      <c r="V43" s="112"/>
      <c r="W43" s="112"/>
      <c r="X43" s="112"/>
      <c r="Y43" s="112"/>
      <c r="Z43" s="112"/>
      <c r="AA43" s="112"/>
      <c r="AB43" s="112"/>
      <c r="AC43" s="112"/>
    </row>
    <row r="44" spans="1:236" x14ac:dyDescent="0.3">
      <c r="A44" s="2">
        <v>5890</v>
      </c>
      <c r="B44" s="2" t="s">
        <v>2</v>
      </c>
      <c r="C44" s="2" t="s">
        <v>123</v>
      </c>
      <c r="D44" s="75">
        <v>5.2708430000000002</v>
      </c>
      <c r="E44" s="304"/>
      <c r="F44" s="82"/>
      <c r="G44" s="144"/>
      <c r="H44" s="111"/>
      <c r="I44" s="73"/>
      <c r="J44" s="44"/>
      <c r="K44" s="89" t="s">
        <v>110</v>
      </c>
      <c r="L44" s="90">
        <v>5.2708430000000002</v>
      </c>
      <c r="M44" s="33"/>
      <c r="N44" s="5">
        <f t="shared" si="4"/>
        <v>0</v>
      </c>
      <c r="O44" s="5">
        <v>5.2708430000000002</v>
      </c>
      <c r="P44" s="23"/>
      <c r="Q44" s="9">
        <v>1.368414</v>
      </c>
      <c r="R44" s="9">
        <v>0</v>
      </c>
      <c r="S44" s="9">
        <v>0</v>
      </c>
      <c r="T44" s="37">
        <v>0</v>
      </c>
      <c r="U44" s="100">
        <f t="shared" si="3"/>
        <v>3.9024290000000001</v>
      </c>
      <c r="V44" s="112"/>
      <c r="W44" s="112"/>
      <c r="X44" s="112"/>
      <c r="Y44" s="112"/>
      <c r="Z44" s="112"/>
      <c r="AA44" s="112"/>
      <c r="AB44" s="112"/>
      <c r="AC44" s="112"/>
    </row>
    <row r="45" spans="1:236" x14ac:dyDescent="0.3">
      <c r="A45" s="2">
        <v>5891</v>
      </c>
      <c r="B45" s="2" t="s">
        <v>2</v>
      </c>
      <c r="C45" s="2" t="s">
        <v>123</v>
      </c>
      <c r="D45" s="75">
        <v>6.3639320000000001</v>
      </c>
      <c r="E45" s="304"/>
      <c r="F45" s="82"/>
      <c r="G45" s="144"/>
      <c r="H45" s="111"/>
      <c r="I45" s="73"/>
      <c r="J45" s="44"/>
      <c r="K45" s="89" t="s">
        <v>110</v>
      </c>
      <c r="L45" s="90">
        <v>6.3639320000000001</v>
      </c>
      <c r="M45" s="33"/>
      <c r="N45" s="5">
        <f t="shared" si="4"/>
        <v>0</v>
      </c>
      <c r="O45" s="5">
        <v>6.3639320000000001</v>
      </c>
      <c r="P45" s="23"/>
      <c r="Q45" s="9">
        <v>9.8430000000000004E-2</v>
      </c>
      <c r="R45" s="9">
        <v>0</v>
      </c>
      <c r="S45" s="9">
        <v>0</v>
      </c>
      <c r="T45" s="37">
        <v>0</v>
      </c>
      <c r="U45" s="100">
        <f t="shared" si="3"/>
        <v>6.2655020000000006</v>
      </c>
      <c r="V45" s="112"/>
      <c r="W45" s="112"/>
      <c r="X45" s="112"/>
      <c r="Y45" s="112"/>
      <c r="Z45" s="112"/>
      <c r="AA45" s="112"/>
      <c r="AB45" s="112"/>
      <c r="AC45" s="112"/>
    </row>
    <row r="46" spans="1:236" x14ac:dyDescent="0.3">
      <c r="A46" s="2">
        <v>5892</v>
      </c>
      <c r="B46" s="2" t="s">
        <v>2</v>
      </c>
      <c r="C46" s="2" t="s">
        <v>123</v>
      </c>
      <c r="D46" s="75">
        <v>15.475925999999999</v>
      </c>
      <c r="E46" s="304"/>
      <c r="F46" s="82"/>
      <c r="G46" s="144"/>
      <c r="H46" s="111"/>
      <c r="I46" s="73"/>
      <c r="J46" s="44"/>
      <c r="K46" s="89" t="s">
        <v>110</v>
      </c>
      <c r="L46" s="90">
        <v>15.475925999999999</v>
      </c>
      <c r="M46" s="33"/>
      <c r="N46" s="5">
        <f t="shared" si="4"/>
        <v>0</v>
      </c>
      <c r="O46" s="5">
        <v>15.475925999999999</v>
      </c>
      <c r="P46" s="23"/>
      <c r="Q46" s="9">
        <v>0</v>
      </c>
      <c r="R46" s="9">
        <v>0</v>
      </c>
      <c r="S46" s="9">
        <v>0</v>
      </c>
      <c r="T46" s="37">
        <v>0</v>
      </c>
      <c r="U46" s="100">
        <f t="shared" si="3"/>
        <v>15.475925999999999</v>
      </c>
      <c r="V46" s="112"/>
      <c r="W46" s="112"/>
      <c r="X46" s="112"/>
      <c r="Y46" s="112"/>
      <c r="Z46" s="112"/>
      <c r="AA46" s="112"/>
      <c r="AB46" s="112"/>
      <c r="AC46" s="112"/>
    </row>
    <row r="47" spans="1:236" x14ac:dyDescent="0.3">
      <c r="A47" s="2">
        <v>5893</v>
      </c>
      <c r="B47" s="2" t="s">
        <v>2</v>
      </c>
      <c r="C47" s="2" t="s">
        <v>123</v>
      </c>
      <c r="D47" s="75">
        <v>142.805373</v>
      </c>
      <c r="E47" s="304"/>
      <c r="F47" s="82"/>
      <c r="G47" s="144"/>
      <c r="H47" s="111"/>
      <c r="I47" s="73"/>
      <c r="J47" s="44"/>
      <c r="K47" s="89" t="s">
        <v>110</v>
      </c>
      <c r="L47" s="90">
        <v>142.80539099999999</v>
      </c>
      <c r="M47" s="33"/>
      <c r="N47" s="5">
        <f t="shared" si="4"/>
        <v>-3.1000000006997652E-5</v>
      </c>
      <c r="O47" s="5">
        <v>142.80540400000001</v>
      </c>
      <c r="P47" s="23"/>
      <c r="Q47" s="9">
        <v>0</v>
      </c>
      <c r="R47" s="9">
        <v>0</v>
      </c>
      <c r="S47" s="9">
        <v>0</v>
      </c>
      <c r="T47" s="37">
        <v>0</v>
      </c>
      <c r="U47" s="100">
        <f t="shared" si="3"/>
        <v>142.805373</v>
      </c>
      <c r="V47" s="112"/>
      <c r="W47" s="112"/>
      <c r="X47" s="112"/>
      <c r="Y47" s="112"/>
      <c r="Z47" s="112"/>
      <c r="AA47" s="112"/>
      <c r="AB47" s="112"/>
      <c r="AC47" s="112"/>
    </row>
    <row r="48" spans="1:236" s="46" customFormat="1" x14ac:dyDescent="0.3">
      <c r="A48" s="47" t="s">
        <v>52</v>
      </c>
      <c r="B48" s="47" t="s">
        <v>2</v>
      </c>
      <c r="C48" s="47"/>
      <c r="D48" s="20">
        <f>SUM(D14:D47)</f>
        <v>796.65241900000001</v>
      </c>
      <c r="E48" s="20"/>
      <c r="F48" s="20">
        <f>SUM(F14:F47)</f>
        <v>254.11429399999997</v>
      </c>
      <c r="G48" s="20"/>
      <c r="H48" s="20">
        <f>SUM(H14:H47)</f>
        <v>3.5570930000000001</v>
      </c>
      <c r="I48" s="20">
        <f>SUM(I14:I47)</f>
        <v>3.2654490000000003</v>
      </c>
      <c r="J48" s="20">
        <f>SUM(J14:J47)</f>
        <v>0.26635500000000001</v>
      </c>
      <c r="K48" s="20"/>
      <c r="L48" s="20">
        <f t="shared" ref="L48:U48" si="5">SUM(L14:L47)</f>
        <v>392.97886100000005</v>
      </c>
      <c r="M48" s="20">
        <f t="shared" si="5"/>
        <v>0</v>
      </c>
      <c r="N48" s="20">
        <f t="shared" si="5"/>
        <v>58.250696000000005</v>
      </c>
      <c r="O48" s="20">
        <f t="shared" si="5"/>
        <v>738.40172299999995</v>
      </c>
      <c r="P48" s="20">
        <f t="shared" si="5"/>
        <v>107.341733</v>
      </c>
      <c r="Q48" s="20">
        <f t="shared" si="5"/>
        <v>145.02337900000003</v>
      </c>
      <c r="R48" s="20">
        <f t="shared" si="5"/>
        <v>99.221848000000008</v>
      </c>
      <c r="S48" s="20">
        <f t="shared" si="5"/>
        <v>132.28228700000003</v>
      </c>
      <c r="T48" s="20">
        <f t="shared" si="5"/>
        <v>1.5874919999999999</v>
      </c>
      <c r="U48" s="20">
        <f t="shared" si="5"/>
        <v>418.53741300000002</v>
      </c>
      <c r="V48" s="136"/>
      <c r="W48" s="136"/>
      <c r="X48" s="136"/>
      <c r="Y48" s="136"/>
      <c r="Z48" s="136"/>
      <c r="AA48" s="136"/>
      <c r="AB48" s="136"/>
      <c r="AC48" s="136"/>
    </row>
    <row r="49" spans="1:29" ht="28.8" x14ac:dyDescent="0.3">
      <c r="A49" s="2"/>
      <c r="B49" s="2"/>
      <c r="C49" s="2"/>
      <c r="D49" s="75"/>
      <c r="E49" s="148"/>
      <c r="F49" s="82"/>
      <c r="G49" s="144"/>
      <c r="H49" s="111"/>
      <c r="I49" s="73"/>
      <c r="J49" s="44"/>
      <c r="K49" s="89"/>
      <c r="L49" s="90"/>
      <c r="M49" s="48"/>
      <c r="N49" s="5"/>
      <c r="O49" s="5"/>
      <c r="P49" s="23"/>
      <c r="Q49" s="344" t="s">
        <v>95</v>
      </c>
      <c r="R49" s="344"/>
      <c r="S49" s="344"/>
      <c r="T49" s="139" t="s">
        <v>67</v>
      </c>
      <c r="U49" s="100"/>
      <c r="V49" s="300" t="s">
        <v>96</v>
      </c>
      <c r="W49" s="112"/>
      <c r="X49" s="112"/>
      <c r="Y49" s="112"/>
      <c r="Z49" s="112"/>
      <c r="AA49" s="112"/>
      <c r="AB49" s="112"/>
      <c r="AC49" s="112"/>
    </row>
    <row r="50" spans="1:29" ht="28.8" x14ac:dyDescent="0.3">
      <c r="A50" s="2"/>
      <c r="B50" s="2"/>
      <c r="C50" s="2"/>
      <c r="D50" s="75"/>
      <c r="E50" s="148"/>
      <c r="F50" s="82"/>
      <c r="G50" s="144"/>
      <c r="H50" s="111"/>
      <c r="I50" s="73"/>
      <c r="J50" s="44"/>
      <c r="K50" s="89"/>
      <c r="L50" s="90"/>
      <c r="M50" s="48"/>
      <c r="N50" s="5"/>
      <c r="O50" s="5"/>
      <c r="P50" s="23"/>
      <c r="Q50" s="127" t="s">
        <v>48</v>
      </c>
      <c r="R50" s="127" t="s">
        <v>49</v>
      </c>
      <c r="S50" s="127" t="s">
        <v>68</v>
      </c>
      <c r="T50" s="140" t="s">
        <v>50</v>
      </c>
      <c r="U50" s="100"/>
      <c r="V50" s="112"/>
      <c r="W50" s="112"/>
      <c r="X50" s="112"/>
      <c r="Y50" s="112"/>
      <c r="Z50" s="112"/>
      <c r="AA50" s="112"/>
      <c r="AB50" s="112"/>
      <c r="AC50" s="112"/>
    </row>
    <row r="51" spans="1:29" x14ac:dyDescent="0.3">
      <c r="A51" s="2">
        <v>5900</v>
      </c>
      <c r="B51" s="2" t="s">
        <v>31</v>
      </c>
      <c r="C51" s="2" t="s">
        <v>3</v>
      </c>
      <c r="D51" s="75">
        <v>21.568396</v>
      </c>
      <c r="E51" s="308"/>
      <c r="F51" s="107"/>
      <c r="G51" s="141"/>
      <c r="H51" s="52"/>
      <c r="I51" s="73"/>
      <c r="J51" s="44"/>
      <c r="K51" s="87"/>
      <c r="L51" s="9"/>
      <c r="M51" s="33"/>
      <c r="N51" s="5">
        <f t="shared" ref="N51:N99" si="6">D51-O51</f>
        <v>0</v>
      </c>
      <c r="O51" s="5">
        <v>21.568396</v>
      </c>
      <c r="P51" s="23"/>
      <c r="Q51" s="9">
        <v>0</v>
      </c>
      <c r="R51" s="9">
        <v>14.545382999999999</v>
      </c>
      <c r="S51" s="9">
        <v>0</v>
      </c>
      <c r="T51" s="37">
        <v>0</v>
      </c>
      <c r="U51" s="100">
        <f t="shared" ref="U51:U99" si="7">D51-(Q51+R51+S51+T51)</f>
        <v>7.0230130000000006</v>
      </c>
      <c r="V51" s="112"/>
      <c r="W51" s="112"/>
      <c r="X51" s="112"/>
      <c r="Y51" s="112"/>
      <c r="Z51" s="112"/>
      <c r="AA51" s="112"/>
      <c r="AB51" s="112"/>
      <c r="AC51" s="112"/>
    </row>
    <row r="52" spans="1:29" x14ac:dyDescent="0.3">
      <c r="A52" s="2">
        <v>5901</v>
      </c>
      <c r="B52" s="2" t="s">
        <v>31</v>
      </c>
      <c r="C52" s="2" t="s">
        <v>3</v>
      </c>
      <c r="D52" s="75">
        <v>4.2529599999999999</v>
      </c>
      <c r="E52" s="304"/>
      <c r="F52" s="82"/>
      <c r="G52" s="143"/>
      <c r="H52" s="82"/>
      <c r="I52" s="73"/>
      <c r="J52" s="44"/>
      <c r="K52" s="87"/>
      <c r="L52" s="9"/>
      <c r="M52" s="33"/>
      <c r="N52" s="5">
        <f t="shared" si="6"/>
        <v>0</v>
      </c>
      <c r="O52" s="5">
        <v>4.2529599999999999</v>
      </c>
      <c r="P52" s="23"/>
      <c r="Q52" s="9">
        <v>0</v>
      </c>
      <c r="R52" s="9">
        <v>0</v>
      </c>
      <c r="S52" s="9">
        <v>0</v>
      </c>
      <c r="T52" s="37">
        <v>0</v>
      </c>
      <c r="U52" s="100">
        <f t="shared" si="7"/>
        <v>4.2529599999999999</v>
      </c>
      <c r="V52" s="112"/>
      <c r="W52" s="112"/>
      <c r="X52" s="112"/>
      <c r="Y52" s="112"/>
      <c r="Z52" s="112"/>
      <c r="AA52" s="112"/>
      <c r="AB52" s="112"/>
      <c r="AC52" s="112"/>
    </row>
    <row r="53" spans="1:29" x14ac:dyDescent="0.3">
      <c r="A53" s="2">
        <v>5902</v>
      </c>
      <c r="B53" s="2" t="s">
        <v>31</v>
      </c>
      <c r="C53" s="2" t="s">
        <v>3</v>
      </c>
      <c r="D53" s="75">
        <v>24.723199999999999</v>
      </c>
      <c r="E53" s="304"/>
      <c r="F53" s="82"/>
      <c r="G53" s="143"/>
      <c r="H53" s="51"/>
      <c r="I53" s="73"/>
      <c r="J53" s="44"/>
      <c r="K53" s="87"/>
      <c r="L53" s="9"/>
      <c r="M53" s="33">
        <v>1.276762</v>
      </c>
      <c r="N53" s="5">
        <f t="shared" si="6"/>
        <v>0</v>
      </c>
      <c r="O53" s="5">
        <v>24.723199999999999</v>
      </c>
      <c r="P53" s="23"/>
      <c r="Q53" s="9">
        <v>0</v>
      </c>
      <c r="R53" s="9">
        <v>17.198357999999999</v>
      </c>
      <c r="S53" s="9">
        <v>0</v>
      </c>
      <c r="T53" s="37">
        <v>0</v>
      </c>
      <c r="U53" s="100">
        <f t="shared" si="7"/>
        <v>7.5248419999999996</v>
      </c>
      <c r="V53" s="112"/>
      <c r="W53" s="112"/>
      <c r="X53" s="112"/>
      <c r="Y53" s="112"/>
      <c r="Z53" s="112"/>
      <c r="AA53" s="112"/>
      <c r="AB53" s="112"/>
      <c r="AC53" s="112"/>
    </row>
    <row r="54" spans="1:29" x14ac:dyDescent="0.3">
      <c r="A54" s="2">
        <v>5903</v>
      </c>
      <c r="B54" s="2" t="s">
        <v>31</v>
      </c>
      <c r="C54" s="2" t="s">
        <v>3</v>
      </c>
      <c r="D54" s="75">
        <v>8.1051699999999993</v>
      </c>
      <c r="E54" s="304"/>
      <c r="F54" s="82"/>
      <c r="G54" s="143"/>
      <c r="H54" s="51"/>
      <c r="I54" s="73"/>
      <c r="J54" s="44"/>
      <c r="K54" s="87"/>
      <c r="L54" s="152"/>
      <c r="M54" s="33"/>
      <c r="N54" s="5">
        <f t="shared" si="6"/>
        <v>0</v>
      </c>
      <c r="O54" s="5">
        <v>8.1051699999999993</v>
      </c>
      <c r="P54" s="23"/>
      <c r="Q54" s="9">
        <v>0</v>
      </c>
      <c r="R54" s="9">
        <v>0</v>
      </c>
      <c r="S54" s="9">
        <v>0</v>
      </c>
      <c r="T54" s="37">
        <v>0</v>
      </c>
      <c r="U54" s="100">
        <f t="shared" si="7"/>
        <v>8.1051699999999993</v>
      </c>
      <c r="V54" s="112"/>
      <c r="W54" s="112"/>
      <c r="X54" s="112"/>
      <c r="Y54" s="112"/>
      <c r="Z54" s="112"/>
      <c r="AA54" s="112"/>
      <c r="AB54" s="112"/>
      <c r="AC54" s="112"/>
    </row>
    <row r="55" spans="1:29" x14ac:dyDescent="0.3">
      <c r="A55" s="2">
        <v>5904</v>
      </c>
      <c r="B55" s="2" t="s">
        <v>31</v>
      </c>
      <c r="C55" s="2" t="s">
        <v>3</v>
      </c>
      <c r="D55" s="75">
        <v>19.323478999999999</v>
      </c>
      <c r="E55" s="304"/>
      <c r="F55" s="82"/>
      <c r="G55" s="143"/>
      <c r="H55" s="82"/>
      <c r="I55" s="73"/>
      <c r="J55" s="44"/>
      <c r="K55" s="87"/>
      <c r="L55" s="9"/>
      <c r="M55" s="33"/>
      <c r="N55" s="5">
        <f t="shared" si="6"/>
        <v>0</v>
      </c>
      <c r="O55" s="5">
        <v>19.323478999999999</v>
      </c>
      <c r="P55" s="23"/>
      <c r="Q55" s="9">
        <v>0</v>
      </c>
      <c r="R55" s="9">
        <v>7.3769099999999996</v>
      </c>
      <c r="S55" s="9">
        <v>0</v>
      </c>
      <c r="T55" s="37">
        <v>0</v>
      </c>
      <c r="U55" s="100">
        <f t="shared" si="7"/>
        <v>11.946569</v>
      </c>
      <c r="V55" s="112"/>
      <c r="W55" s="112"/>
      <c r="X55" s="112"/>
      <c r="Y55" s="112"/>
      <c r="Z55" s="112"/>
      <c r="AA55" s="112"/>
      <c r="AB55" s="112"/>
      <c r="AC55" s="112"/>
    </row>
    <row r="56" spans="1:29" s="49" customFormat="1" x14ac:dyDescent="0.3">
      <c r="A56" s="2">
        <v>5905</v>
      </c>
      <c r="B56" s="2" t="s">
        <v>31</v>
      </c>
      <c r="C56" s="2" t="s">
        <v>3</v>
      </c>
      <c r="D56" s="75">
        <v>73.531099999999995</v>
      </c>
      <c r="E56" s="305"/>
      <c r="F56" s="82"/>
      <c r="G56" s="147"/>
      <c r="H56" s="107"/>
      <c r="I56" s="73"/>
      <c r="J56" s="80"/>
      <c r="K56" s="87"/>
      <c r="L56" s="9"/>
      <c r="M56" s="33"/>
      <c r="N56" s="5">
        <f t="shared" si="6"/>
        <v>0</v>
      </c>
      <c r="O56" s="5">
        <v>73.531099999999995</v>
      </c>
      <c r="P56" s="23"/>
      <c r="Q56" s="9">
        <v>0</v>
      </c>
      <c r="R56" s="9">
        <v>56.267507000000002</v>
      </c>
      <c r="S56" s="9">
        <v>0</v>
      </c>
      <c r="T56" s="37">
        <v>0</v>
      </c>
      <c r="U56" s="100">
        <f t="shared" si="7"/>
        <v>17.263592999999993</v>
      </c>
      <c r="V56" s="116"/>
      <c r="W56" s="116"/>
      <c r="X56" s="116"/>
      <c r="Y56" s="116"/>
      <c r="Z56" s="116"/>
      <c r="AA56" s="116"/>
      <c r="AB56" s="116"/>
      <c r="AC56" s="116"/>
    </row>
    <row r="57" spans="1:29" x14ac:dyDescent="0.3">
      <c r="A57" s="2">
        <v>5906</v>
      </c>
      <c r="B57" s="2" t="s">
        <v>31</v>
      </c>
      <c r="C57" s="2" t="s">
        <v>3</v>
      </c>
      <c r="D57" s="75">
        <v>7.3867760000000002</v>
      </c>
      <c r="E57" s="304"/>
      <c r="F57" s="82"/>
      <c r="G57" s="144"/>
      <c r="H57" s="111"/>
      <c r="I57" s="73"/>
      <c r="J57" s="44"/>
      <c r="M57" s="33"/>
      <c r="N57" s="5">
        <f t="shared" si="6"/>
        <v>0</v>
      </c>
      <c r="O57" s="5">
        <v>7.3867760000000002</v>
      </c>
      <c r="P57" s="23"/>
      <c r="Q57" s="9">
        <v>0</v>
      </c>
      <c r="R57" s="9">
        <v>0</v>
      </c>
      <c r="S57" s="9">
        <v>0</v>
      </c>
      <c r="T57" s="37">
        <v>0</v>
      </c>
      <c r="U57" s="100">
        <f t="shared" si="7"/>
        <v>7.3867760000000002</v>
      </c>
      <c r="V57" s="112"/>
      <c r="W57" s="112"/>
      <c r="X57" s="112"/>
      <c r="Y57" s="112"/>
      <c r="Z57" s="112"/>
      <c r="AA57" s="112"/>
      <c r="AB57" s="112"/>
      <c r="AC57" s="112"/>
    </row>
    <row r="58" spans="1:29" x14ac:dyDescent="0.3">
      <c r="A58" s="2">
        <v>5909</v>
      </c>
      <c r="B58" s="2" t="s">
        <v>31</v>
      </c>
      <c r="C58" s="2" t="s">
        <v>3</v>
      </c>
      <c r="D58" s="75">
        <v>15.896891</v>
      </c>
      <c r="E58" s="304"/>
      <c r="F58" s="82"/>
      <c r="G58" s="144"/>
      <c r="H58" s="111"/>
      <c r="I58" s="73"/>
      <c r="J58" s="44"/>
      <c r="K58" s="87"/>
      <c r="L58" s="9"/>
      <c r="M58" s="33"/>
      <c r="N58" s="5">
        <f t="shared" si="6"/>
        <v>0</v>
      </c>
      <c r="O58" s="5">
        <v>15.896891</v>
      </c>
      <c r="P58" s="23"/>
      <c r="Q58" s="9">
        <v>0</v>
      </c>
      <c r="R58" s="9">
        <v>0</v>
      </c>
      <c r="S58" s="9">
        <v>0</v>
      </c>
      <c r="T58" s="37">
        <v>0</v>
      </c>
      <c r="U58" s="100">
        <f t="shared" si="7"/>
        <v>15.896891</v>
      </c>
      <c r="V58" s="112"/>
      <c r="W58" s="112"/>
      <c r="X58" s="112"/>
      <c r="Y58" s="112"/>
      <c r="Z58" s="112"/>
      <c r="AA58" s="112"/>
      <c r="AB58" s="112"/>
      <c r="AC58" s="112"/>
    </row>
    <row r="59" spans="1:29" x14ac:dyDescent="0.3">
      <c r="A59" s="2">
        <v>5910</v>
      </c>
      <c r="B59" s="2" t="s">
        <v>31</v>
      </c>
      <c r="C59" s="2" t="s">
        <v>3</v>
      </c>
      <c r="D59" s="75">
        <v>76.299394000000007</v>
      </c>
      <c r="E59" s="304" t="s">
        <v>125</v>
      </c>
      <c r="F59" s="82">
        <v>76.299394000000007</v>
      </c>
      <c r="G59" s="144"/>
      <c r="H59" s="111"/>
      <c r="I59" s="73"/>
      <c r="J59" s="44"/>
      <c r="K59" s="91"/>
      <c r="L59" s="158"/>
      <c r="M59" s="33"/>
      <c r="N59" s="5">
        <f t="shared" si="6"/>
        <v>0</v>
      </c>
      <c r="O59" s="5">
        <v>76.299394000000007</v>
      </c>
      <c r="P59" s="23">
        <v>27.863689000000001</v>
      </c>
      <c r="Q59" s="9">
        <v>13.343833</v>
      </c>
      <c r="R59" s="9">
        <v>20.033676</v>
      </c>
      <c r="S59" s="9">
        <v>13.524583</v>
      </c>
      <c r="T59" s="37">
        <v>15.301769</v>
      </c>
      <c r="U59" s="100">
        <f t="shared" si="7"/>
        <v>14.095533000000003</v>
      </c>
      <c r="V59" s="112"/>
      <c r="W59" s="112"/>
      <c r="X59" s="112"/>
      <c r="Y59" s="112"/>
      <c r="Z59" s="112"/>
      <c r="AA59" s="112"/>
      <c r="AB59" s="112"/>
      <c r="AC59" s="112"/>
    </row>
    <row r="60" spans="1:29" x14ac:dyDescent="0.3">
      <c r="A60" s="2">
        <v>5911</v>
      </c>
      <c r="B60" s="2" t="s">
        <v>31</v>
      </c>
      <c r="C60" s="2" t="s">
        <v>3</v>
      </c>
      <c r="D60" s="75">
        <v>40.114894999999997</v>
      </c>
      <c r="E60" s="304" t="s">
        <v>127</v>
      </c>
      <c r="F60" s="82">
        <v>40.114894999999997</v>
      </c>
      <c r="G60" s="144"/>
      <c r="H60" s="111"/>
      <c r="I60" s="73"/>
      <c r="J60" s="44"/>
      <c r="K60" s="87"/>
      <c r="L60" s="9"/>
      <c r="M60" s="33"/>
      <c r="N60" s="5">
        <f t="shared" si="6"/>
        <v>34.658481999999999</v>
      </c>
      <c r="O60" s="5">
        <v>5.4564130000000004</v>
      </c>
      <c r="P60" s="23"/>
      <c r="Q60" s="9">
        <v>3.981449</v>
      </c>
      <c r="R60" s="9">
        <v>18.822047999999999</v>
      </c>
      <c r="S60" s="9">
        <v>9.8515049999999995</v>
      </c>
      <c r="T60" s="37">
        <v>0</v>
      </c>
      <c r="U60" s="100">
        <f t="shared" si="7"/>
        <v>7.459893000000001</v>
      </c>
      <c r="V60" s="112"/>
      <c r="W60" s="112"/>
      <c r="X60" s="112"/>
      <c r="Y60" s="112"/>
      <c r="Z60" s="112"/>
      <c r="AA60" s="112"/>
      <c r="AB60" s="112"/>
      <c r="AC60" s="112"/>
    </row>
    <row r="61" spans="1:29" x14ac:dyDescent="0.3">
      <c r="A61" s="2">
        <v>5912</v>
      </c>
      <c r="B61" s="2" t="s">
        <v>31</v>
      </c>
      <c r="C61" s="2" t="s">
        <v>3</v>
      </c>
      <c r="D61" s="75">
        <v>10.679854000000001</v>
      </c>
      <c r="E61" s="304" t="s">
        <v>127</v>
      </c>
      <c r="F61" s="82">
        <v>10.679854000000001</v>
      </c>
      <c r="G61" s="144"/>
      <c r="H61" s="111"/>
      <c r="I61" s="73"/>
      <c r="J61" s="44"/>
      <c r="K61" s="87"/>
      <c r="L61" s="9"/>
      <c r="M61" s="33"/>
      <c r="N61" s="5">
        <f t="shared" si="6"/>
        <v>3.9074920000000004</v>
      </c>
      <c r="O61" s="5">
        <v>6.7723620000000002</v>
      </c>
      <c r="P61" s="23"/>
      <c r="Q61" s="9">
        <v>6.7395949999999996</v>
      </c>
      <c r="R61" s="9">
        <v>3.9402599999999999</v>
      </c>
      <c r="S61" s="9">
        <v>0</v>
      </c>
      <c r="T61" s="37">
        <v>0</v>
      </c>
      <c r="U61" s="100">
        <f t="shared" si="7"/>
        <v>-9.9999999925159955E-7</v>
      </c>
      <c r="V61" s="112"/>
      <c r="W61" s="112"/>
      <c r="X61" s="112"/>
      <c r="Y61" s="112"/>
      <c r="Z61" s="112"/>
      <c r="AA61" s="112"/>
      <c r="AB61" s="112"/>
      <c r="AC61" s="112"/>
    </row>
    <row r="62" spans="1:29" x14ac:dyDescent="0.3">
      <c r="A62" s="2">
        <v>5913</v>
      </c>
      <c r="B62" s="2" t="s">
        <v>31</v>
      </c>
      <c r="C62" s="2" t="s">
        <v>3</v>
      </c>
      <c r="D62" s="75">
        <v>8.5603409999999993</v>
      </c>
      <c r="E62" s="304" t="s">
        <v>127</v>
      </c>
      <c r="F62" s="82">
        <v>8.5603409999999993</v>
      </c>
      <c r="G62" s="144"/>
      <c r="H62" s="111"/>
      <c r="I62" s="73"/>
      <c r="J62" s="44"/>
      <c r="K62" s="88"/>
      <c r="L62" s="90"/>
      <c r="M62" s="33"/>
      <c r="N62" s="5">
        <f t="shared" si="6"/>
        <v>0</v>
      </c>
      <c r="O62" s="5">
        <v>8.5603409999999993</v>
      </c>
      <c r="P62" s="23"/>
      <c r="Q62" s="9">
        <v>8.0045179999999991</v>
      </c>
      <c r="R62" s="9">
        <v>0</v>
      </c>
      <c r="S62" s="9">
        <v>0.55582299999999996</v>
      </c>
      <c r="T62" s="37">
        <v>0</v>
      </c>
      <c r="U62" s="100">
        <f t="shared" si="7"/>
        <v>0</v>
      </c>
      <c r="V62" s="112"/>
      <c r="W62" s="112"/>
      <c r="X62" s="112"/>
      <c r="Y62" s="112"/>
      <c r="Z62" s="112"/>
      <c r="AA62" s="112"/>
      <c r="AB62" s="112"/>
      <c r="AC62" s="112"/>
    </row>
    <row r="63" spans="1:29" x14ac:dyDescent="0.3">
      <c r="A63" s="2">
        <v>5930</v>
      </c>
      <c r="B63" s="2" t="s">
        <v>31</v>
      </c>
      <c r="C63" s="2" t="s">
        <v>6</v>
      </c>
      <c r="D63" s="75">
        <v>15.133404000000001</v>
      </c>
      <c r="E63" s="304"/>
      <c r="F63" s="82"/>
      <c r="G63" s="143"/>
      <c r="H63" s="51"/>
      <c r="I63" s="73"/>
      <c r="J63" s="44"/>
      <c r="K63" s="88"/>
      <c r="L63" s="90"/>
      <c r="M63" s="33"/>
      <c r="N63" s="5">
        <f t="shared" si="6"/>
        <v>0</v>
      </c>
      <c r="O63" s="5">
        <v>15.133404000000001</v>
      </c>
      <c r="P63" s="23"/>
      <c r="Q63" s="9">
        <v>0</v>
      </c>
      <c r="R63" s="9">
        <v>0</v>
      </c>
      <c r="S63" s="9">
        <v>0</v>
      </c>
      <c r="T63" s="37">
        <v>0</v>
      </c>
      <c r="U63" s="100">
        <f t="shared" si="7"/>
        <v>15.133404000000001</v>
      </c>
      <c r="V63" s="112"/>
      <c r="W63" s="112"/>
      <c r="X63" s="112"/>
      <c r="Y63" s="112"/>
      <c r="Z63" s="112"/>
      <c r="AA63" s="112"/>
      <c r="AB63" s="112"/>
      <c r="AC63" s="112"/>
    </row>
    <row r="64" spans="1:29" x14ac:dyDescent="0.3">
      <c r="A64" s="2">
        <v>5931</v>
      </c>
      <c r="B64" s="2" t="s">
        <v>31</v>
      </c>
      <c r="C64" s="2" t="s">
        <v>6</v>
      </c>
      <c r="D64" s="75">
        <v>12.406826000000001</v>
      </c>
      <c r="G64" s="144"/>
      <c r="H64" s="111"/>
      <c r="I64" s="73"/>
      <c r="J64" s="44"/>
      <c r="K64" s="91"/>
      <c r="L64" s="90"/>
      <c r="M64" s="33"/>
      <c r="N64" s="5">
        <f t="shared" si="6"/>
        <v>0</v>
      </c>
      <c r="O64" s="5">
        <v>12.406826000000001</v>
      </c>
      <c r="P64" s="23"/>
      <c r="Q64" s="9">
        <v>0</v>
      </c>
      <c r="R64" s="9">
        <v>7.4511089999999998</v>
      </c>
      <c r="S64" s="9">
        <v>0</v>
      </c>
      <c r="T64" s="37">
        <v>0</v>
      </c>
      <c r="U64" s="100">
        <f t="shared" si="7"/>
        <v>4.9557170000000008</v>
      </c>
      <c r="V64" s="112"/>
      <c r="W64" s="112"/>
      <c r="X64" s="112"/>
      <c r="Y64" s="112"/>
      <c r="Z64" s="112"/>
      <c r="AA64" s="112"/>
      <c r="AB64" s="112"/>
      <c r="AC64" s="112"/>
    </row>
    <row r="65" spans="1:29" x14ac:dyDescent="0.3">
      <c r="A65" s="2">
        <v>5932</v>
      </c>
      <c r="B65" s="2" t="s">
        <v>31</v>
      </c>
      <c r="C65" s="2" t="s">
        <v>6</v>
      </c>
      <c r="D65" s="75">
        <v>7.2275510000000001</v>
      </c>
      <c r="E65" s="304"/>
      <c r="F65" s="82"/>
      <c r="G65" s="143"/>
      <c r="H65" s="82"/>
      <c r="I65" s="73"/>
      <c r="J65" s="44"/>
      <c r="K65" s="87"/>
      <c r="L65" s="152"/>
      <c r="M65" s="33"/>
      <c r="N65" s="5">
        <f t="shared" si="6"/>
        <v>0</v>
      </c>
      <c r="O65" s="5">
        <v>7.2275510000000001</v>
      </c>
      <c r="P65" s="23"/>
      <c r="Q65" s="9">
        <v>0</v>
      </c>
      <c r="R65" s="9">
        <v>5.632771</v>
      </c>
      <c r="S65" s="9">
        <v>0</v>
      </c>
      <c r="T65" s="37">
        <v>0</v>
      </c>
      <c r="U65" s="100">
        <f t="shared" si="7"/>
        <v>1.5947800000000001</v>
      </c>
      <c r="V65" s="112"/>
      <c r="W65" s="112"/>
      <c r="X65" s="112"/>
      <c r="Y65" s="112"/>
      <c r="Z65" s="112"/>
      <c r="AA65" s="112"/>
      <c r="AB65" s="112"/>
      <c r="AC65" s="112"/>
    </row>
    <row r="66" spans="1:29" x14ac:dyDescent="0.3">
      <c r="A66" s="2">
        <v>5933</v>
      </c>
      <c r="B66" s="2" t="s">
        <v>31</v>
      </c>
      <c r="C66" s="2" t="s">
        <v>6</v>
      </c>
      <c r="D66" s="75">
        <v>13.677368</v>
      </c>
      <c r="E66" s="304"/>
      <c r="F66" s="82"/>
      <c r="G66" s="144"/>
      <c r="H66" s="111"/>
      <c r="I66" s="73"/>
      <c r="J66" s="44"/>
      <c r="K66" s="119"/>
      <c r="L66" s="152"/>
      <c r="M66" s="33"/>
      <c r="N66" s="5">
        <f t="shared" si="6"/>
        <v>0</v>
      </c>
      <c r="O66" s="5">
        <v>13.677368</v>
      </c>
      <c r="P66" s="23"/>
      <c r="Q66" s="9">
        <v>0</v>
      </c>
      <c r="R66" s="9">
        <v>13.677368</v>
      </c>
      <c r="S66" s="9">
        <v>0</v>
      </c>
      <c r="T66" s="37">
        <v>0</v>
      </c>
      <c r="U66" s="100">
        <f t="shared" si="7"/>
        <v>0</v>
      </c>
      <c r="V66" s="112"/>
      <c r="W66" s="112"/>
      <c r="X66" s="112"/>
      <c r="Y66" s="112"/>
      <c r="Z66" s="112"/>
      <c r="AA66" s="112"/>
      <c r="AB66" s="112"/>
      <c r="AC66" s="112"/>
    </row>
    <row r="67" spans="1:29" x14ac:dyDescent="0.3">
      <c r="A67" s="2">
        <v>5934</v>
      </c>
      <c r="B67" s="2" t="s">
        <v>31</v>
      </c>
      <c r="C67" s="2" t="s">
        <v>6</v>
      </c>
      <c r="D67" s="75">
        <v>64.411344</v>
      </c>
      <c r="E67" s="304"/>
      <c r="F67" s="82"/>
      <c r="G67" s="144"/>
      <c r="H67" s="111"/>
      <c r="I67" s="73"/>
      <c r="J67" s="44"/>
      <c r="K67" s="91"/>
      <c r="L67" s="152"/>
      <c r="M67" s="33"/>
      <c r="N67" s="5">
        <f t="shared" si="6"/>
        <v>0</v>
      </c>
      <c r="O67" s="5">
        <v>64.411344</v>
      </c>
      <c r="P67" s="23"/>
      <c r="Q67" s="9">
        <v>24.812381999999999</v>
      </c>
      <c r="R67" s="9">
        <v>0</v>
      </c>
      <c r="S67" s="9">
        <v>0</v>
      </c>
      <c r="T67" s="37">
        <v>0</v>
      </c>
      <c r="U67" s="100">
        <f t="shared" si="7"/>
        <v>39.598962</v>
      </c>
      <c r="V67" s="112"/>
      <c r="W67" s="112"/>
      <c r="X67" s="112"/>
      <c r="Y67" s="112"/>
      <c r="Z67" s="112"/>
      <c r="AA67" s="112"/>
      <c r="AB67" s="112"/>
      <c r="AC67" s="112"/>
    </row>
    <row r="68" spans="1:29" s="49" customFormat="1" x14ac:dyDescent="0.3">
      <c r="A68" s="2">
        <v>5935</v>
      </c>
      <c r="B68" s="2" t="s">
        <v>31</v>
      </c>
      <c r="C68" s="2" t="s">
        <v>6</v>
      </c>
      <c r="D68" s="75">
        <v>3.9051230000000001</v>
      </c>
      <c r="E68" s="304"/>
      <c r="F68" s="82"/>
      <c r="G68" s="147"/>
      <c r="H68" s="107"/>
      <c r="I68" s="73"/>
      <c r="J68" s="80"/>
      <c r="K68" s="90"/>
      <c r="L68" s="90"/>
      <c r="M68" s="33"/>
      <c r="N68" s="5">
        <f t="shared" si="6"/>
        <v>0</v>
      </c>
      <c r="O68" s="5">
        <v>3.9051230000000001</v>
      </c>
      <c r="P68" s="23"/>
      <c r="Q68" s="9">
        <v>0</v>
      </c>
      <c r="R68" s="9">
        <v>0</v>
      </c>
      <c r="S68" s="9">
        <v>0</v>
      </c>
      <c r="T68" s="37">
        <v>0</v>
      </c>
      <c r="U68" s="100">
        <f t="shared" si="7"/>
        <v>3.9051230000000001</v>
      </c>
      <c r="V68" s="116"/>
      <c r="W68" s="116"/>
      <c r="X68" s="116"/>
      <c r="Y68" s="116"/>
      <c r="Z68" s="116"/>
      <c r="AA68" s="116"/>
      <c r="AB68" s="116"/>
      <c r="AC68" s="116"/>
    </row>
    <row r="69" spans="1:29" s="81" customFormat="1" x14ac:dyDescent="0.3">
      <c r="A69" s="2">
        <v>5936</v>
      </c>
      <c r="B69" s="2" t="s">
        <v>31</v>
      </c>
      <c r="C69" s="2" t="s">
        <v>6</v>
      </c>
      <c r="D69" s="75">
        <v>6.4874330000000002</v>
      </c>
      <c r="E69" s="304"/>
      <c r="F69" s="82"/>
      <c r="G69" s="147"/>
      <c r="H69" s="107"/>
      <c r="I69" s="73"/>
      <c r="J69" s="80"/>
      <c r="K69" s="90"/>
      <c r="L69" s="90"/>
      <c r="M69" s="33"/>
      <c r="N69" s="5">
        <f t="shared" si="6"/>
        <v>0</v>
      </c>
      <c r="O69" s="5">
        <v>6.4874330000000002</v>
      </c>
      <c r="P69" s="23"/>
      <c r="Q69" s="9">
        <v>0</v>
      </c>
      <c r="R69" s="9">
        <v>0</v>
      </c>
      <c r="S69" s="9">
        <v>0</v>
      </c>
      <c r="T69" s="37">
        <v>0</v>
      </c>
      <c r="U69" s="100">
        <f t="shared" si="7"/>
        <v>6.4874330000000002</v>
      </c>
      <c r="V69" s="118"/>
      <c r="W69" s="118"/>
      <c r="X69" s="118"/>
      <c r="Y69" s="118"/>
      <c r="Z69" s="118"/>
      <c r="AA69" s="118"/>
      <c r="AB69" s="118"/>
      <c r="AC69" s="118"/>
    </row>
    <row r="70" spans="1:29" s="81" customFormat="1" x14ac:dyDescent="0.3">
      <c r="A70" s="2">
        <v>5937</v>
      </c>
      <c r="B70" s="2" t="s">
        <v>31</v>
      </c>
      <c r="C70" s="2" t="s">
        <v>6</v>
      </c>
      <c r="D70" s="75">
        <v>12.562818999999999</v>
      </c>
      <c r="E70" s="304"/>
      <c r="F70" s="82"/>
      <c r="G70" s="156"/>
      <c r="H70" s="107"/>
      <c r="I70" s="79"/>
      <c r="J70" s="80"/>
      <c r="K70" s="87"/>
      <c r="L70" s="9"/>
      <c r="M70" s="33"/>
      <c r="N70" s="5">
        <f t="shared" si="6"/>
        <v>0</v>
      </c>
      <c r="O70" s="5">
        <v>12.562818999999999</v>
      </c>
      <c r="P70" s="23"/>
      <c r="Q70" s="9">
        <v>0</v>
      </c>
      <c r="R70" s="9">
        <v>5.9747430000000001</v>
      </c>
      <c r="S70" s="9">
        <v>0</v>
      </c>
      <c r="T70" s="37">
        <v>0</v>
      </c>
      <c r="U70" s="100">
        <f t="shared" si="7"/>
        <v>6.5880759999999992</v>
      </c>
      <c r="V70" s="118"/>
      <c r="W70" s="118"/>
      <c r="X70" s="118"/>
      <c r="Y70" s="118"/>
      <c r="Z70" s="118"/>
      <c r="AA70" s="118"/>
      <c r="AB70" s="118"/>
      <c r="AC70" s="118"/>
    </row>
    <row r="71" spans="1:29" x14ac:dyDescent="0.3">
      <c r="A71" s="2">
        <v>5938</v>
      </c>
      <c r="B71" s="2" t="s">
        <v>31</v>
      </c>
      <c r="C71" s="2" t="s">
        <v>6</v>
      </c>
      <c r="D71" s="75">
        <v>10.45715</v>
      </c>
      <c r="E71" s="304"/>
      <c r="F71" s="82"/>
      <c r="I71" s="73"/>
      <c r="J71" s="44"/>
      <c r="K71" s="87"/>
      <c r="L71" s="9"/>
      <c r="M71" s="33"/>
      <c r="N71" s="5">
        <f t="shared" si="6"/>
        <v>0</v>
      </c>
      <c r="O71" s="5">
        <v>10.45715</v>
      </c>
      <c r="P71" s="23"/>
      <c r="Q71" s="9">
        <v>0</v>
      </c>
      <c r="R71" s="9">
        <v>1.255798</v>
      </c>
      <c r="S71" s="9">
        <v>0</v>
      </c>
      <c r="T71" s="37">
        <v>0</v>
      </c>
      <c r="U71" s="100">
        <f t="shared" si="7"/>
        <v>9.201352</v>
      </c>
      <c r="V71" s="112"/>
      <c r="W71" s="112"/>
      <c r="X71" s="112"/>
      <c r="Y71" s="112"/>
      <c r="Z71" s="112"/>
      <c r="AA71" s="112"/>
      <c r="AB71" s="112"/>
      <c r="AC71" s="112"/>
    </row>
    <row r="72" spans="1:29" x14ac:dyDescent="0.3">
      <c r="A72" s="2">
        <v>5939</v>
      </c>
      <c r="B72" s="2" t="s">
        <v>31</v>
      </c>
      <c r="C72" s="2" t="s">
        <v>6</v>
      </c>
      <c r="D72" s="75">
        <v>28.508116999999999</v>
      </c>
      <c r="E72" s="304"/>
      <c r="F72" s="82"/>
      <c r="I72" s="73"/>
      <c r="J72" s="44"/>
      <c r="K72" s="87"/>
      <c r="L72" s="9"/>
      <c r="M72" s="33"/>
      <c r="N72" s="5">
        <f t="shared" si="6"/>
        <v>0</v>
      </c>
      <c r="O72" s="5">
        <v>28.508116999999999</v>
      </c>
      <c r="P72" s="23"/>
      <c r="Q72" s="9">
        <v>0</v>
      </c>
      <c r="R72" s="9">
        <v>0</v>
      </c>
      <c r="S72" s="9">
        <v>0</v>
      </c>
      <c r="T72" s="37">
        <v>0</v>
      </c>
      <c r="U72" s="100">
        <f t="shared" si="7"/>
        <v>28.508116999999999</v>
      </c>
      <c r="V72" s="112"/>
      <c r="W72" s="112"/>
      <c r="X72" s="112"/>
      <c r="Y72" s="112"/>
      <c r="Z72" s="112"/>
      <c r="AA72" s="112"/>
      <c r="AB72" s="112"/>
      <c r="AC72" s="112"/>
    </row>
    <row r="73" spans="1:29" x14ac:dyDescent="0.3">
      <c r="A73" s="15">
        <v>5940</v>
      </c>
      <c r="B73" s="15" t="s">
        <v>31</v>
      </c>
      <c r="C73" s="15" t="s">
        <v>6</v>
      </c>
      <c r="D73" s="75">
        <v>5.6291969999999996</v>
      </c>
      <c r="N73" s="5">
        <f t="shared" si="6"/>
        <v>0</v>
      </c>
      <c r="O73" s="5">
        <v>5.6291969999999996</v>
      </c>
      <c r="Q73" s="9">
        <v>2.4513289999999999</v>
      </c>
      <c r="R73" s="9">
        <v>0</v>
      </c>
      <c r="S73" s="9">
        <v>0</v>
      </c>
      <c r="T73" s="37">
        <v>0</v>
      </c>
      <c r="U73" s="100">
        <f t="shared" si="7"/>
        <v>3.1778679999999997</v>
      </c>
    </row>
    <row r="74" spans="1:29" x14ac:dyDescent="0.3">
      <c r="A74" s="15">
        <v>5941</v>
      </c>
      <c r="B74" s="15" t="s">
        <v>31</v>
      </c>
      <c r="C74" s="15" t="s">
        <v>6</v>
      </c>
      <c r="D74" s="75">
        <v>5.5838150000000004</v>
      </c>
      <c r="N74" s="5">
        <f t="shared" si="6"/>
        <v>0</v>
      </c>
      <c r="O74" s="5">
        <v>5.5838150000000004</v>
      </c>
      <c r="Q74" s="9">
        <v>0</v>
      </c>
      <c r="R74" s="9">
        <v>0</v>
      </c>
      <c r="S74" s="9">
        <v>0</v>
      </c>
      <c r="T74" s="37">
        <v>0</v>
      </c>
      <c r="U74" s="100">
        <f t="shared" si="7"/>
        <v>5.5838150000000004</v>
      </c>
    </row>
    <row r="75" spans="1:29" x14ac:dyDescent="0.3">
      <c r="A75" s="15">
        <v>5942</v>
      </c>
      <c r="B75" s="15" t="s">
        <v>31</v>
      </c>
      <c r="C75" s="15" t="s">
        <v>6</v>
      </c>
      <c r="D75" s="75">
        <v>42.311230999999999</v>
      </c>
      <c r="N75" s="5">
        <f t="shared" si="6"/>
        <v>0</v>
      </c>
      <c r="O75" s="5">
        <v>42.311230999999999</v>
      </c>
      <c r="Q75" s="9">
        <v>0</v>
      </c>
      <c r="R75" s="9">
        <v>37.318592000000002</v>
      </c>
      <c r="S75" s="9">
        <v>0</v>
      </c>
      <c r="T75" s="37">
        <v>0</v>
      </c>
      <c r="U75" s="100">
        <f t="shared" si="7"/>
        <v>4.9926389999999969</v>
      </c>
    </row>
    <row r="76" spans="1:29" x14ac:dyDescent="0.3">
      <c r="A76" s="15">
        <v>5943</v>
      </c>
      <c r="B76" s="15" t="s">
        <v>31</v>
      </c>
      <c r="C76" s="15" t="s">
        <v>6</v>
      </c>
      <c r="D76" s="75">
        <v>112.48275</v>
      </c>
      <c r="N76" s="5">
        <f t="shared" si="6"/>
        <v>0</v>
      </c>
      <c r="O76" s="5">
        <v>112.48275</v>
      </c>
      <c r="Q76" s="9">
        <v>0</v>
      </c>
      <c r="R76" s="9">
        <v>14.639787999999999</v>
      </c>
      <c r="S76" s="9">
        <v>0</v>
      </c>
      <c r="T76" s="37">
        <v>0</v>
      </c>
      <c r="U76" s="100">
        <f t="shared" si="7"/>
        <v>97.842962</v>
      </c>
    </row>
    <row r="77" spans="1:29" x14ac:dyDescent="0.3">
      <c r="A77" s="15">
        <v>5944</v>
      </c>
      <c r="B77" s="15" t="s">
        <v>31</v>
      </c>
      <c r="C77" s="15" t="s">
        <v>6</v>
      </c>
      <c r="D77" s="75">
        <v>17.515636000000001</v>
      </c>
      <c r="M77" s="338">
        <v>1.260381</v>
      </c>
      <c r="N77" s="5">
        <f t="shared" si="6"/>
        <v>0</v>
      </c>
      <c r="O77" s="5">
        <v>17.515636000000001</v>
      </c>
      <c r="Q77" s="9">
        <v>0</v>
      </c>
      <c r="R77" s="9">
        <v>0</v>
      </c>
      <c r="S77" s="9">
        <v>0.22300900000000001</v>
      </c>
      <c r="T77" s="37">
        <v>0</v>
      </c>
      <c r="U77" s="100">
        <f t="shared" si="7"/>
        <v>17.292627</v>
      </c>
    </row>
    <row r="78" spans="1:29" x14ac:dyDescent="0.3">
      <c r="A78" s="15">
        <v>5945</v>
      </c>
      <c r="B78" s="15" t="s">
        <v>31</v>
      </c>
      <c r="C78" s="15" t="s">
        <v>6</v>
      </c>
      <c r="D78" s="75">
        <v>8.7944220000000008</v>
      </c>
      <c r="N78" s="5">
        <f t="shared" si="6"/>
        <v>0</v>
      </c>
      <c r="O78" s="5">
        <v>8.7944220000000008</v>
      </c>
      <c r="Q78" s="9">
        <v>0</v>
      </c>
      <c r="R78" s="9">
        <v>8.7944220000000008</v>
      </c>
      <c r="S78" s="9">
        <v>0</v>
      </c>
      <c r="T78" s="37">
        <v>0</v>
      </c>
      <c r="U78" s="100">
        <f t="shared" si="7"/>
        <v>0</v>
      </c>
    </row>
    <row r="79" spans="1:29" x14ac:dyDescent="0.3">
      <c r="A79" s="316">
        <v>5946</v>
      </c>
      <c r="B79" s="316" t="s">
        <v>31</v>
      </c>
      <c r="C79" s="316" t="s">
        <v>6</v>
      </c>
      <c r="D79" s="194">
        <v>45.081251000000002</v>
      </c>
      <c r="E79" s="317"/>
      <c r="F79" s="318"/>
      <c r="G79" s="319"/>
      <c r="H79" s="318"/>
      <c r="I79" s="320"/>
      <c r="J79" s="321"/>
      <c r="K79" s="322"/>
      <c r="L79" s="323"/>
      <c r="M79" s="324"/>
      <c r="N79" s="5">
        <f t="shared" si="6"/>
        <v>0</v>
      </c>
      <c r="O79" s="165">
        <v>45.081251000000002</v>
      </c>
      <c r="P79" s="325"/>
      <c r="Q79" s="167">
        <v>0</v>
      </c>
      <c r="R79" s="167">
        <v>38.386113000000002</v>
      </c>
      <c r="S79" s="167">
        <v>0</v>
      </c>
      <c r="T79" s="349">
        <v>0</v>
      </c>
      <c r="U79" s="100">
        <f t="shared" si="7"/>
        <v>6.695138</v>
      </c>
    </row>
    <row r="80" spans="1:29" x14ac:dyDescent="0.3">
      <c r="A80" s="2">
        <v>5947</v>
      </c>
      <c r="B80" s="2" t="s">
        <v>31</v>
      </c>
      <c r="C80" s="2" t="s">
        <v>6</v>
      </c>
      <c r="D80" s="75">
        <v>12.940859</v>
      </c>
      <c r="E80" s="84" t="s">
        <v>127</v>
      </c>
      <c r="F80" s="82">
        <v>12.940859</v>
      </c>
      <c r="G80" s="326"/>
      <c r="H80" s="111"/>
      <c r="I80" s="43"/>
      <c r="J80" s="54"/>
      <c r="K80" s="87"/>
      <c r="L80" s="152"/>
      <c r="M80" s="48"/>
      <c r="N80" s="5">
        <f t="shared" si="6"/>
        <v>12.940859</v>
      </c>
      <c r="O80" s="8">
        <v>0</v>
      </c>
      <c r="P80" s="23"/>
      <c r="Q80" s="9">
        <v>0</v>
      </c>
      <c r="R80" s="9">
        <v>0</v>
      </c>
      <c r="S80" s="9">
        <v>12.892111</v>
      </c>
      <c r="T80" s="37">
        <v>4.8749000000000001E-2</v>
      </c>
      <c r="U80" s="100">
        <f t="shared" si="7"/>
        <v>-1.0000000010279564E-6</v>
      </c>
      <c r="V80" s="21"/>
    </row>
    <row r="81" spans="1:22" x14ac:dyDescent="0.3">
      <c r="A81" s="2">
        <v>5948</v>
      </c>
      <c r="B81" s="2" t="s">
        <v>31</v>
      </c>
      <c r="C81" s="2" t="s">
        <v>6</v>
      </c>
      <c r="D81" s="75">
        <v>93.646478999999999</v>
      </c>
      <c r="E81" s="84" t="s">
        <v>127</v>
      </c>
      <c r="F81" s="82">
        <v>93.646478999999999</v>
      </c>
      <c r="G81" s="326"/>
      <c r="H81" s="111"/>
      <c r="I81" s="43">
        <v>0.605325</v>
      </c>
      <c r="J81" s="54">
        <v>19.171137000000002</v>
      </c>
      <c r="K81" s="91"/>
      <c r="L81" s="158"/>
      <c r="M81" s="33"/>
      <c r="N81" s="5">
        <f t="shared" si="6"/>
        <v>46.449337999999997</v>
      </c>
      <c r="O81" s="8">
        <v>47.197141000000002</v>
      </c>
      <c r="P81" s="23">
        <v>17.201041</v>
      </c>
      <c r="Q81" s="9">
        <v>11.056222999999999</v>
      </c>
      <c r="R81" s="9">
        <v>25.393108999999999</v>
      </c>
      <c r="S81" s="9">
        <v>54.490099000000001</v>
      </c>
      <c r="T81" s="37">
        <v>0</v>
      </c>
      <c r="U81" s="100">
        <f t="shared" si="7"/>
        <v>2.7070480000000003</v>
      </c>
      <c r="V81" s="21"/>
    </row>
    <row r="82" spans="1:22" x14ac:dyDescent="0.3">
      <c r="A82" s="2">
        <v>5949</v>
      </c>
      <c r="B82" s="2" t="s">
        <v>31</v>
      </c>
      <c r="C82" s="2" t="s">
        <v>6</v>
      </c>
      <c r="D82" s="75">
        <v>29.064139999999998</v>
      </c>
      <c r="E82" s="84" t="s">
        <v>127</v>
      </c>
      <c r="F82" s="82">
        <v>29.064139999999998</v>
      </c>
      <c r="G82" s="326"/>
      <c r="H82" s="111"/>
      <c r="I82" s="43"/>
      <c r="J82" s="54"/>
      <c r="K82" s="87"/>
      <c r="L82" s="152"/>
      <c r="M82" s="48"/>
      <c r="N82" s="5">
        <f t="shared" si="6"/>
        <v>0.84963899999999981</v>
      </c>
      <c r="O82" s="8">
        <v>28.214500999999998</v>
      </c>
      <c r="P82" s="23">
        <v>0.27345700000000001</v>
      </c>
      <c r="Q82" s="9">
        <v>7.1729070000000004</v>
      </c>
      <c r="R82" s="9">
        <v>11.46115</v>
      </c>
      <c r="S82" s="9">
        <v>8.5690069999999992</v>
      </c>
      <c r="T82" s="103">
        <v>9.8952999999999999E-2</v>
      </c>
      <c r="U82" s="100">
        <f t="shared" si="7"/>
        <v>1.762122999999999</v>
      </c>
      <c r="V82" s="21"/>
    </row>
    <row r="83" spans="1:22" x14ac:dyDescent="0.3">
      <c r="A83" s="2">
        <v>5950</v>
      </c>
      <c r="B83" s="2" t="s">
        <v>31</v>
      </c>
      <c r="C83" s="2" t="s">
        <v>6</v>
      </c>
      <c r="D83" s="75">
        <v>26.228162000000001</v>
      </c>
      <c r="E83" s="84" t="s">
        <v>127</v>
      </c>
      <c r="F83" s="82">
        <v>26.228162000000001</v>
      </c>
      <c r="G83" s="106"/>
      <c r="H83" s="51"/>
      <c r="I83" s="43"/>
      <c r="J83" s="55"/>
      <c r="K83" s="87"/>
      <c r="L83" s="152"/>
      <c r="M83" s="48"/>
      <c r="N83" s="5">
        <f t="shared" si="6"/>
        <v>0</v>
      </c>
      <c r="O83" s="8">
        <v>26.228162000000001</v>
      </c>
      <c r="P83" s="23">
        <v>13.932908999999999</v>
      </c>
      <c r="Q83" s="9">
        <v>21.432168999999998</v>
      </c>
      <c r="R83" s="9">
        <v>0</v>
      </c>
      <c r="S83" s="9">
        <v>4.7767559999999998</v>
      </c>
      <c r="T83" s="103">
        <v>1.9237000000000001E-2</v>
      </c>
      <c r="U83" s="100">
        <f t="shared" si="7"/>
        <v>0</v>
      </c>
      <c r="V83" s="21"/>
    </row>
    <row r="84" spans="1:22" x14ac:dyDescent="0.3">
      <c r="A84" s="2">
        <v>5951</v>
      </c>
      <c r="B84" s="2" t="s">
        <v>31</v>
      </c>
      <c r="C84" s="2" t="s">
        <v>6</v>
      </c>
      <c r="D84" s="75">
        <v>16.525566000000001</v>
      </c>
      <c r="E84" s="84" t="s">
        <v>127</v>
      </c>
      <c r="F84" s="82">
        <v>16.525566000000001</v>
      </c>
      <c r="G84" s="106"/>
      <c r="H84" s="51"/>
      <c r="I84" s="43"/>
      <c r="J84" s="55"/>
      <c r="K84" s="87"/>
      <c r="L84" s="152"/>
      <c r="M84" s="48"/>
      <c r="N84" s="5">
        <f t="shared" si="6"/>
        <v>7.9405720000000013</v>
      </c>
      <c r="O84" s="8">
        <v>8.584994</v>
      </c>
      <c r="P84" s="23">
        <v>1.9992420000000002</v>
      </c>
      <c r="Q84" s="9">
        <v>0.37863200000000002</v>
      </c>
      <c r="R84" s="9">
        <v>0</v>
      </c>
      <c r="S84" s="9">
        <v>8.6807549999999996</v>
      </c>
      <c r="T84" s="103">
        <v>7.4661790000000003</v>
      </c>
      <c r="U84" s="100">
        <f t="shared" si="7"/>
        <v>0</v>
      </c>
      <c r="V84" s="21"/>
    </row>
    <row r="85" spans="1:22" x14ac:dyDescent="0.3">
      <c r="A85" s="2">
        <v>5952</v>
      </c>
      <c r="B85" s="2" t="s">
        <v>31</v>
      </c>
      <c r="C85" s="2" t="s">
        <v>6</v>
      </c>
      <c r="D85" s="75">
        <v>14.179296000000001</v>
      </c>
      <c r="E85" s="85" t="s">
        <v>127</v>
      </c>
      <c r="F85" s="52">
        <v>14.179296000000001</v>
      </c>
      <c r="G85" s="106"/>
      <c r="H85" s="51"/>
      <c r="I85" s="43"/>
      <c r="J85" s="55"/>
      <c r="K85" s="88"/>
      <c r="L85" s="90"/>
      <c r="M85" s="48"/>
      <c r="N85" s="5">
        <f t="shared" si="6"/>
        <v>0</v>
      </c>
      <c r="O85" s="8">
        <v>14.179296000000001</v>
      </c>
      <c r="P85" s="23">
        <v>6.1828069999999995</v>
      </c>
      <c r="Q85" s="9">
        <v>7.2470939999999997</v>
      </c>
      <c r="R85" s="9">
        <v>0.75654600000000005</v>
      </c>
      <c r="S85" s="9">
        <v>1.814206</v>
      </c>
      <c r="T85" s="103">
        <v>4.3614499999999996</v>
      </c>
      <c r="U85" s="100">
        <f t="shared" si="7"/>
        <v>0</v>
      </c>
      <c r="V85" s="21"/>
    </row>
    <row r="86" spans="1:22" x14ac:dyDescent="0.3">
      <c r="A86" s="2">
        <v>5953</v>
      </c>
      <c r="B86" s="2" t="s">
        <v>31</v>
      </c>
      <c r="C86" s="2" t="s">
        <v>6</v>
      </c>
      <c r="D86" s="75">
        <v>24.479323999999998</v>
      </c>
      <c r="E86" s="85" t="s">
        <v>127</v>
      </c>
      <c r="F86" s="52">
        <v>24.479323999999998</v>
      </c>
      <c r="G86" s="326"/>
      <c r="H86" s="111"/>
      <c r="I86" s="43"/>
      <c r="J86" s="54"/>
      <c r="K86" s="88"/>
      <c r="L86" s="90"/>
      <c r="M86" s="33"/>
      <c r="N86" s="5">
        <f t="shared" si="6"/>
        <v>9.790894999999999</v>
      </c>
      <c r="O86" s="8">
        <v>14.688428999999999</v>
      </c>
      <c r="P86" s="23">
        <v>11.374264</v>
      </c>
      <c r="Q86" s="9">
        <v>5.3639900000000003</v>
      </c>
      <c r="R86" s="9">
        <v>2.6831770000000001</v>
      </c>
      <c r="S86" s="9">
        <v>14.379019</v>
      </c>
      <c r="T86" s="103">
        <v>2.053137</v>
      </c>
      <c r="U86" s="100">
        <f t="shared" si="7"/>
        <v>9.9999999747524271E-7</v>
      </c>
      <c r="V86" s="21"/>
    </row>
    <row r="87" spans="1:22" x14ac:dyDescent="0.3">
      <c r="A87" s="2">
        <v>5954</v>
      </c>
      <c r="B87" s="2" t="s">
        <v>31</v>
      </c>
      <c r="C87" s="2" t="s">
        <v>6</v>
      </c>
      <c r="D87" s="75">
        <v>54.368277999999997</v>
      </c>
      <c r="E87" s="84" t="s">
        <v>127</v>
      </c>
      <c r="F87" s="51">
        <v>54.368277999999997</v>
      </c>
      <c r="G87" s="327"/>
      <c r="H87" s="111"/>
      <c r="I87" s="43"/>
      <c r="J87" s="54"/>
      <c r="K87" s="88"/>
      <c r="L87" s="90"/>
      <c r="M87" s="33"/>
      <c r="N87" s="5">
        <f t="shared" si="6"/>
        <v>0</v>
      </c>
      <c r="O87" s="8">
        <v>54.368277999999997</v>
      </c>
      <c r="P87" s="23">
        <v>35.2956</v>
      </c>
      <c r="Q87" s="9">
        <v>42.256841000000001</v>
      </c>
      <c r="R87" s="9">
        <v>7.0407409999999997</v>
      </c>
      <c r="S87" s="9">
        <v>4.8471880000000001</v>
      </c>
      <c r="T87" s="103">
        <v>0</v>
      </c>
      <c r="U87" s="100">
        <f t="shared" si="7"/>
        <v>0.22350799999999538</v>
      </c>
      <c r="V87" s="21"/>
    </row>
    <row r="88" spans="1:22" x14ac:dyDescent="0.3">
      <c r="A88" s="2">
        <v>5955</v>
      </c>
      <c r="B88" s="2" t="s">
        <v>31</v>
      </c>
      <c r="C88" s="2" t="s">
        <v>6</v>
      </c>
      <c r="D88" s="75">
        <v>56.143771999999998</v>
      </c>
      <c r="E88" s="84" t="s">
        <v>127</v>
      </c>
      <c r="F88" s="51">
        <v>56.143771999999998</v>
      </c>
      <c r="G88" s="106"/>
      <c r="H88" s="51"/>
      <c r="I88" s="43"/>
      <c r="J88" s="55"/>
      <c r="K88" s="88"/>
      <c r="L88" s="90"/>
      <c r="M88" s="33"/>
      <c r="N88" s="5">
        <f t="shared" si="6"/>
        <v>50.464042999999997</v>
      </c>
      <c r="O88" s="8">
        <v>5.679729</v>
      </c>
      <c r="P88" s="23">
        <v>1.7223409999999999</v>
      </c>
      <c r="Q88" s="9">
        <v>0</v>
      </c>
      <c r="R88" s="9">
        <v>8.5558239999999994</v>
      </c>
      <c r="S88" s="9">
        <v>45.020937000000004</v>
      </c>
      <c r="T88" s="103">
        <v>2.4336579999999999</v>
      </c>
      <c r="U88" s="100">
        <f t="shared" si="7"/>
        <v>0.13335299999999251</v>
      </c>
      <c r="V88" s="21"/>
    </row>
    <row r="89" spans="1:22" x14ac:dyDescent="0.3">
      <c r="A89" s="2">
        <v>5956</v>
      </c>
      <c r="B89" s="2" t="s">
        <v>31</v>
      </c>
      <c r="C89" s="2" t="s">
        <v>6</v>
      </c>
      <c r="D89" s="75">
        <v>10.302045</v>
      </c>
      <c r="E89" s="84" t="s">
        <v>127</v>
      </c>
      <c r="F89" s="51">
        <v>10.302045</v>
      </c>
      <c r="G89" s="327"/>
      <c r="H89" s="111"/>
      <c r="I89" s="43"/>
      <c r="J89" s="54"/>
      <c r="K89" s="88"/>
      <c r="L89" s="90"/>
      <c r="M89" s="33"/>
      <c r="N89" s="5">
        <f t="shared" si="6"/>
        <v>0</v>
      </c>
      <c r="O89" s="8">
        <v>10.302045</v>
      </c>
      <c r="P89" s="23"/>
      <c r="Q89" s="9">
        <v>0</v>
      </c>
      <c r="R89" s="9">
        <v>7.314311</v>
      </c>
      <c r="S89" s="9">
        <v>2.9070960000000001</v>
      </c>
      <c r="T89" s="103">
        <v>0</v>
      </c>
      <c r="U89" s="100">
        <f t="shared" si="7"/>
        <v>8.0638000000000432E-2</v>
      </c>
      <c r="V89" s="21"/>
    </row>
    <row r="90" spans="1:22" x14ac:dyDescent="0.3">
      <c r="A90" s="2">
        <v>5957</v>
      </c>
      <c r="B90" s="2" t="s">
        <v>31</v>
      </c>
      <c r="C90" s="2" t="s">
        <v>6</v>
      </c>
      <c r="D90" s="75">
        <v>360.93484100000001</v>
      </c>
      <c r="E90" s="84" t="s">
        <v>127</v>
      </c>
      <c r="F90" s="82">
        <v>360.93484100000001</v>
      </c>
      <c r="G90" s="328"/>
      <c r="H90" s="52"/>
      <c r="I90" s="43"/>
      <c r="J90" s="54"/>
      <c r="K90" s="91"/>
      <c r="L90" s="158"/>
      <c r="M90" s="33"/>
      <c r="N90" s="5">
        <f t="shared" si="6"/>
        <v>0</v>
      </c>
      <c r="O90" s="8">
        <v>360.93484100000001</v>
      </c>
      <c r="P90" s="23">
        <v>150.83094800000001</v>
      </c>
      <c r="Q90" s="9">
        <v>317.64175799999998</v>
      </c>
      <c r="R90" s="9">
        <v>26.357181000000001</v>
      </c>
      <c r="S90" s="9">
        <v>7.0038429999999998</v>
      </c>
      <c r="T90" s="103">
        <v>0</v>
      </c>
      <c r="U90" s="100">
        <f t="shared" si="7"/>
        <v>9.9320589999999811</v>
      </c>
      <c r="V90" s="21"/>
    </row>
    <row r="91" spans="1:22" s="49" customFormat="1" x14ac:dyDescent="0.3">
      <c r="A91" s="329">
        <v>5960</v>
      </c>
      <c r="B91" s="329" t="s">
        <v>31</v>
      </c>
      <c r="C91" s="329" t="s">
        <v>5</v>
      </c>
      <c r="D91" s="330">
        <v>64.299125000000004</v>
      </c>
      <c r="E91" s="331" t="s">
        <v>125</v>
      </c>
      <c r="F91" s="332">
        <v>64.299125000000004</v>
      </c>
      <c r="G91" s="333"/>
      <c r="H91" s="332"/>
      <c r="I91" s="334">
        <v>3.6620330000000001</v>
      </c>
      <c r="J91" s="335"/>
      <c r="K91" s="90"/>
      <c r="L91" s="90"/>
      <c r="M91" s="34"/>
      <c r="N91" s="5">
        <f t="shared" si="6"/>
        <v>8.1034910000000053</v>
      </c>
      <c r="O91" s="336">
        <v>56.195633999999998</v>
      </c>
      <c r="P91" s="337">
        <v>15.950768</v>
      </c>
      <c r="Q91" s="90">
        <v>16.612680000000001</v>
      </c>
      <c r="R91" s="90">
        <v>13.659494</v>
      </c>
      <c r="S91" s="90">
        <v>7.468248</v>
      </c>
      <c r="T91" s="103">
        <v>18.831455999999999</v>
      </c>
      <c r="U91" s="100">
        <f t="shared" si="7"/>
        <v>7.7272470000000055</v>
      </c>
      <c r="V91" s="133"/>
    </row>
    <row r="92" spans="1:22" x14ac:dyDescent="0.3">
      <c r="A92" s="2">
        <v>5961</v>
      </c>
      <c r="B92" s="2" t="s">
        <v>31</v>
      </c>
      <c r="C92" s="2" t="s">
        <v>5</v>
      </c>
      <c r="D92" s="75">
        <v>20.826751000000002</v>
      </c>
      <c r="E92" s="84"/>
      <c r="F92" s="82"/>
      <c r="G92" s="106"/>
      <c r="H92" s="51"/>
      <c r="I92" s="43"/>
      <c r="J92" s="55"/>
      <c r="K92" s="91"/>
      <c r="L92" s="158"/>
      <c r="M92" s="33"/>
      <c r="N92" s="5">
        <f t="shared" si="6"/>
        <v>0</v>
      </c>
      <c r="O92" s="8">
        <v>20.826751000000002</v>
      </c>
      <c r="P92" s="23"/>
      <c r="Q92" s="9">
        <v>0</v>
      </c>
      <c r="R92" s="9">
        <v>0</v>
      </c>
      <c r="S92" s="9">
        <v>0</v>
      </c>
      <c r="T92" s="103">
        <v>0</v>
      </c>
      <c r="U92" s="100">
        <f t="shared" si="7"/>
        <v>20.826751000000002</v>
      </c>
      <c r="V92" s="21"/>
    </row>
    <row r="93" spans="1:22" x14ac:dyDescent="0.3">
      <c r="A93" s="2">
        <v>5962</v>
      </c>
      <c r="B93" s="2" t="s">
        <v>31</v>
      </c>
      <c r="C93" s="2" t="s">
        <v>5</v>
      </c>
      <c r="D93" s="75">
        <v>44.178303999999997</v>
      </c>
      <c r="E93" s="84" t="s">
        <v>127</v>
      </c>
      <c r="F93" s="51">
        <v>44.178303999999997</v>
      </c>
      <c r="G93" s="327"/>
      <c r="H93" s="111"/>
      <c r="I93" s="43"/>
      <c r="J93" s="54"/>
      <c r="K93" s="88"/>
      <c r="L93" s="90"/>
      <c r="M93" s="48"/>
      <c r="N93" s="5">
        <f t="shared" si="6"/>
        <v>40.998742999999997</v>
      </c>
      <c r="O93" s="8">
        <v>3.1795610000000001</v>
      </c>
      <c r="P93" s="23"/>
      <c r="Q93" s="90">
        <v>18.613807999999999</v>
      </c>
      <c r="R93" s="90">
        <v>2.658093</v>
      </c>
      <c r="S93" s="90">
        <v>21.925720999999999</v>
      </c>
      <c r="T93" s="350">
        <v>0.98068200000000005</v>
      </c>
      <c r="U93" s="100">
        <f t="shared" si="7"/>
        <v>0</v>
      </c>
      <c r="V93" s="21"/>
    </row>
    <row r="94" spans="1:22" x14ac:dyDescent="0.3">
      <c r="A94" s="2">
        <v>5968</v>
      </c>
      <c r="B94" s="2" t="s">
        <v>31</v>
      </c>
      <c r="C94" s="2" t="s">
        <v>4</v>
      </c>
      <c r="D94" s="75">
        <v>54.672868000000001</v>
      </c>
      <c r="E94" s="85"/>
      <c r="F94" s="52"/>
      <c r="G94" s="327"/>
      <c r="H94" s="111"/>
      <c r="I94" s="43"/>
      <c r="J94" s="54"/>
      <c r="K94" s="88"/>
      <c r="L94" s="90"/>
      <c r="M94" s="33"/>
      <c r="N94" s="5">
        <f t="shared" si="6"/>
        <v>0</v>
      </c>
      <c r="O94" s="8">
        <v>54.672868000000001</v>
      </c>
      <c r="P94" s="23"/>
      <c r="Q94" s="9">
        <v>14.097591</v>
      </c>
      <c r="R94" s="9">
        <v>23.196753000000001</v>
      </c>
      <c r="S94" s="9">
        <v>0</v>
      </c>
      <c r="T94" s="103">
        <v>0</v>
      </c>
      <c r="U94" s="100">
        <f t="shared" si="7"/>
        <v>17.378523999999999</v>
      </c>
      <c r="V94" s="21"/>
    </row>
    <row r="95" spans="1:22" x14ac:dyDescent="0.3">
      <c r="A95" s="2">
        <v>5969</v>
      </c>
      <c r="B95" s="2" t="s">
        <v>31</v>
      </c>
      <c r="C95" s="2" t="s">
        <v>4</v>
      </c>
      <c r="D95" s="75">
        <v>36.948633000000001</v>
      </c>
      <c r="E95" s="84"/>
      <c r="F95" s="51"/>
      <c r="G95" s="106"/>
      <c r="H95" s="51"/>
      <c r="I95" s="43"/>
      <c r="J95" s="55"/>
      <c r="K95" s="88"/>
      <c r="L95" s="90"/>
      <c r="M95" s="33"/>
      <c r="N95" s="5">
        <f t="shared" si="6"/>
        <v>0</v>
      </c>
      <c r="O95" s="8">
        <v>36.948633000000001</v>
      </c>
      <c r="P95" s="23"/>
      <c r="Q95" s="9">
        <v>0</v>
      </c>
      <c r="R95" s="9">
        <v>0</v>
      </c>
      <c r="S95" s="9">
        <v>0</v>
      </c>
      <c r="T95" s="103">
        <v>0</v>
      </c>
      <c r="U95" s="100">
        <f t="shared" si="7"/>
        <v>36.948633000000001</v>
      </c>
      <c r="V95" s="21"/>
    </row>
    <row r="96" spans="1:22" x14ac:dyDescent="0.3">
      <c r="A96" s="2">
        <v>5970</v>
      </c>
      <c r="B96" s="2" t="s">
        <v>31</v>
      </c>
      <c r="C96" s="2" t="s">
        <v>4</v>
      </c>
      <c r="D96" s="75">
        <v>67.080554000000006</v>
      </c>
      <c r="E96" s="84" t="s">
        <v>125</v>
      </c>
      <c r="F96" s="51">
        <v>67.080554000000006</v>
      </c>
      <c r="G96" s="327"/>
      <c r="H96" s="111"/>
      <c r="I96" s="43"/>
      <c r="J96" s="54"/>
      <c r="K96" s="88"/>
      <c r="L96" s="90"/>
      <c r="M96" s="48"/>
      <c r="N96" s="5">
        <f t="shared" si="6"/>
        <v>16.787412000000003</v>
      </c>
      <c r="O96" s="8">
        <v>50.293142000000003</v>
      </c>
      <c r="P96" s="23">
        <v>27.068214000000001</v>
      </c>
      <c r="Q96" s="9">
        <v>33.056491000000001</v>
      </c>
      <c r="R96" s="9">
        <v>13.141458999999999</v>
      </c>
      <c r="S96" s="9">
        <v>13.047514</v>
      </c>
      <c r="T96" s="103">
        <v>0</v>
      </c>
      <c r="U96" s="100">
        <f t="shared" si="7"/>
        <v>7.8350900000000081</v>
      </c>
      <c r="V96" s="21"/>
    </row>
    <row r="97" spans="1:22" x14ac:dyDescent="0.3">
      <c r="A97" s="2">
        <v>5971</v>
      </c>
      <c r="B97" s="2" t="s">
        <v>31</v>
      </c>
      <c r="C97" s="2" t="s">
        <v>4</v>
      </c>
      <c r="D97" s="75">
        <v>18.256836</v>
      </c>
      <c r="E97" s="85" t="s">
        <v>125</v>
      </c>
      <c r="F97" s="52">
        <v>18.256836</v>
      </c>
      <c r="G97" s="106"/>
      <c r="H97" s="51"/>
      <c r="I97" s="43"/>
      <c r="J97" s="55"/>
      <c r="K97" s="88"/>
      <c r="L97" s="90"/>
      <c r="M97" s="33"/>
      <c r="N97" s="5">
        <f t="shared" si="6"/>
        <v>0</v>
      </c>
      <c r="O97" s="8">
        <v>18.256836</v>
      </c>
      <c r="P97" s="23">
        <v>16.500201000000001</v>
      </c>
      <c r="Q97" s="9">
        <v>17.483419999999999</v>
      </c>
      <c r="R97" s="9">
        <v>0</v>
      </c>
      <c r="S97" s="9">
        <v>0</v>
      </c>
      <c r="T97" s="103">
        <v>2.1689E-2</v>
      </c>
      <c r="U97" s="100">
        <f t="shared" si="7"/>
        <v>0.75172700000000248</v>
      </c>
      <c r="V97" s="21"/>
    </row>
    <row r="98" spans="1:22" x14ac:dyDescent="0.3">
      <c r="A98" s="2">
        <v>5972</v>
      </c>
      <c r="B98" s="2" t="s">
        <v>31</v>
      </c>
      <c r="C98" s="2" t="s">
        <v>4</v>
      </c>
      <c r="D98" s="75">
        <v>10.269676</v>
      </c>
      <c r="E98" s="85" t="s">
        <v>126</v>
      </c>
      <c r="F98" s="52">
        <v>10.269676</v>
      </c>
      <c r="G98" s="327"/>
      <c r="H98" s="111"/>
      <c r="I98" s="43"/>
      <c r="J98" s="54"/>
      <c r="K98" s="88"/>
      <c r="L98" s="90"/>
      <c r="M98" s="33"/>
      <c r="N98" s="5">
        <f t="shared" si="6"/>
        <v>0</v>
      </c>
      <c r="O98" s="8">
        <v>10.269676</v>
      </c>
      <c r="P98" s="23"/>
      <c r="Q98" s="9">
        <v>7.7537979999999997</v>
      </c>
      <c r="R98" s="9">
        <v>1.5749489999999999</v>
      </c>
      <c r="S98" s="9">
        <v>0</v>
      </c>
      <c r="T98" s="103">
        <v>0.43920599999999999</v>
      </c>
      <c r="U98" s="100">
        <f t="shared" si="7"/>
        <v>0.50172300000000014</v>
      </c>
      <c r="V98" s="21"/>
    </row>
    <row r="99" spans="1:22" x14ac:dyDescent="0.3">
      <c r="A99" s="2">
        <v>5974</v>
      </c>
      <c r="B99" s="2" t="s">
        <v>31</v>
      </c>
      <c r="C99" s="2" t="s">
        <v>4</v>
      </c>
      <c r="D99" s="75">
        <v>83.579014999999998</v>
      </c>
      <c r="E99" s="84" t="s">
        <v>127</v>
      </c>
      <c r="F99" s="82">
        <v>83.579014999999998</v>
      </c>
      <c r="G99" s="327"/>
      <c r="H99" s="111"/>
      <c r="I99" s="43"/>
      <c r="J99" s="54"/>
      <c r="K99" s="91"/>
      <c r="L99" s="158"/>
      <c r="M99" s="33"/>
      <c r="N99" s="5">
        <f t="shared" si="6"/>
        <v>32.462994999999999</v>
      </c>
      <c r="O99" s="8">
        <v>51.116019999999999</v>
      </c>
      <c r="P99" s="23">
        <v>0.59404800000000002</v>
      </c>
      <c r="Q99" s="9">
        <v>72.197732999999999</v>
      </c>
      <c r="R99" s="9">
        <v>0</v>
      </c>
      <c r="S99" s="9">
        <v>7.1297699999999997</v>
      </c>
      <c r="T99" s="103">
        <v>0</v>
      </c>
      <c r="U99" s="100">
        <f t="shared" si="7"/>
        <v>4.2515120000000053</v>
      </c>
      <c r="V99" s="21"/>
    </row>
    <row r="100" spans="1:22" s="46" customFormat="1" x14ac:dyDescent="0.3">
      <c r="A100" s="47" t="s">
        <v>52</v>
      </c>
      <c r="B100" s="47" t="s">
        <v>31</v>
      </c>
      <c r="C100" s="47"/>
      <c r="D100" s="20">
        <f>SUM(D51:D99)</f>
        <v>1821.5424169999999</v>
      </c>
      <c r="E100" s="20"/>
      <c r="F100" s="20">
        <f>SUM(F51:F99)</f>
        <v>1122.130756</v>
      </c>
      <c r="G100" s="20"/>
      <c r="H100" s="20">
        <f>SUM(H51:H99)</f>
        <v>0</v>
      </c>
      <c r="I100" s="20">
        <f>SUM(I51:I99)</f>
        <v>4.2673579999999998</v>
      </c>
      <c r="J100" s="20">
        <f>SUM(J51:J99)</f>
        <v>19.171137000000002</v>
      </c>
      <c r="K100" s="20"/>
      <c r="L100" s="20">
        <f t="shared" ref="L100:U100" si="8">SUM(L51:L99)</f>
        <v>0</v>
      </c>
      <c r="M100" s="20">
        <f t="shared" si="8"/>
        <v>2.5371429999999999</v>
      </c>
      <c r="N100" s="20">
        <f t="shared" si="8"/>
        <v>265.35396099999997</v>
      </c>
      <c r="O100" s="20">
        <f t="shared" si="8"/>
        <v>1556.1884560000001</v>
      </c>
      <c r="P100" s="20">
        <f t="shared" si="8"/>
        <v>326.78952899999996</v>
      </c>
      <c r="Q100" s="20">
        <f t="shared" si="8"/>
        <v>651.69824099999994</v>
      </c>
      <c r="R100" s="20">
        <f t="shared" si="8"/>
        <v>415.10763299999996</v>
      </c>
      <c r="S100" s="20">
        <f t="shared" si="8"/>
        <v>239.10719</v>
      </c>
      <c r="T100" s="20">
        <f t="shared" si="8"/>
        <v>52.056165</v>
      </c>
      <c r="U100" s="20">
        <f t="shared" si="8"/>
        <v>463.57318800000002</v>
      </c>
    </row>
    <row r="101" spans="1:22" x14ac:dyDescent="0.3">
      <c r="A101" s="2"/>
      <c r="B101" s="2"/>
      <c r="C101" s="2"/>
      <c r="D101" s="75"/>
      <c r="E101" s="148"/>
      <c r="F101" s="82"/>
      <c r="G101" s="144"/>
      <c r="H101" s="111"/>
      <c r="I101" s="43"/>
      <c r="J101" s="54"/>
      <c r="K101" s="91"/>
      <c r="L101" s="158"/>
      <c r="M101" s="48"/>
      <c r="N101" s="5"/>
      <c r="O101" s="5"/>
      <c r="P101" s="23"/>
      <c r="Q101" s="9"/>
      <c r="R101" s="9"/>
      <c r="S101" s="9"/>
      <c r="T101" s="103"/>
      <c r="U101" s="100"/>
    </row>
    <row r="102" spans="1:22" x14ac:dyDescent="0.3">
      <c r="A102" s="135"/>
      <c r="B102" s="135"/>
      <c r="C102" s="135"/>
      <c r="D102" s="194"/>
      <c r="E102" s="259"/>
      <c r="F102" s="257"/>
      <c r="G102" s="169"/>
      <c r="H102" s="172"/>
      <c r="I102" s="166"/>
      <c r="J102" s="173"/>
      <c r="K102" s="258"/>
      <c r="L102" s="255"/>
      <c r="M102" s="256"/>
      <c r="N102" s="165"/>
      <c r="O102" s="165"/>
      <c r="P102" s="171"/>
      <c r="Q102" s="167"/>
      <c r="R102" s="167"/>
      <c r="S102" s="167"/>
      <c r="T102" s="168"/>
      <c r="U102" s="170"/>
    </row>
    <row r="103" spans="1:22" s="260" customFormat="1" x14ac:dyDescent="0.3">
      <c r="A103" s="47" t="s">
        <v>52</v>
      </c>
      <c r="B103" s="47" t="s">
        <v>75</v>
      </c>
      <c r="C103" s="47"/>
      <c r="D103" s="20">
        <f>SUM(D101:D102)</f>
        <v>0</v>
      </c>
      <c r="E103" s="20"/>
      <c r="F103" s="20">
        <f t="shared" ref="F103:P103" si="9">SUM(F101:F102)</f>
        <v>0</v>
      </c>
      <c r="G103" s="20"/>
      <c r="H103" s="20">
        <f t="shared" si="9"/>
        <v>0</v>
      </c>
      <c r="I103" s="20">
        <f t="shared" si="9"/>
        <v>0</v>
      </c>
      <c r="J103" s="20">
        <f t="shared" si="9"/>
        <v>0</v>
      </c>
      <c r="K103" s="20"/>
      <c r="L103" s="20">
        <f t="shared" si="9"/>
        <v>0</v>
      </c>
      <c r="M103" s="20">
        <f t="shared" si="9"/>
        <v>0</v>
      </c>
      <c r="N103" s="20">
        <f t="shared" si="9"/>
        <v>0</v>
      </c>
      <c r="O103" s="20">
        <f t="shared" si="9"/>
        <v>0</v>
      </c>
      <c r="P103" s="20">
        <f t="shared" si="9"/>
        <v>0</v>
      </c>
      <c r="Q103" s="20"/>
      <c r="R103" s="20"/>
      <c r="S103" s="20"/>
      <c r="T103" s="20"/>
      <c r="U103" s="20"/>
    </row>
    <row r="104" spans="1:22" x14ac:dyDescent="0.3">
      <c r="A104" s="189"/>
      <c r="B104" s="189"/>
      <c r="C104" s="189"/>
      <c r="D104" s="178"/>
      <c r="E104" s="179"/>
      <c r="F104" s="188"/>
      <c r="G104" s="192"/>
      <c r="H104" s="187"/>
      <c r="I104" s="195"/>
      <c r="J104" s="199"/>
      <c r="K104" s="234"/>
      <c r="L104" s="219"/>
      <c r="M104" s="235"/>
      <c r="N104" s="203"/>
      <c r="O104" s="204"/>
      <c r="P104" s="205"/>
      <c r="Q104" s="211"/>
      <c r="R104" s="211"/>
      <c r="S104" s="211"/>
      <c r="T104" s="212"/>
      <c r="U104" s="77"/>
      <c r="V104" s="21"/>
    </row>
    <row r="105" spans="1:22" x14ac:dyDescent="0.3">
      <c r="A105" s="189"/>
      <c r="B105" s="189"/>
      <c r="C105" s="189"/>
      <c r="D105" s="178"/>
      <c r="E105" s="179"/>
      <c r="F105" s="188"/>
      <c r="G105" s="213"/>
      <c r="H105" s="214"/>
      <c r="I105" s="195"/>
      <c r="J105" s="199"/>
      <c r="K105" s="234"/>
      <c r="L105" s="219"/>
      <c r="M105" s="235"/>
      <c r="N105" s="203"/>
      <c r="O105" s="204"/>
      <c r="P105" s="205"/>
      <c r="Q105" s="211"/>
      <c r="R105" s="211"/>
      <c r="S105" s="211"/>
      <c r="T105" s="212"/>
      <c r="U105" s="77"/>
      <c r="V105" s="21"/>
    </row>
    <row r="106" spans="1:22" s="49" customFormat="1" x14ac:dyDescent="0.3">
      <c r="A106" s="222"/>
      <c r="B106" s="222"/>
      <c r="C106" s="222"/>
      <c r="D106" s="223"/>
      <c r="E106" s="224"/>
      <c r="F106" s="225"/>
      <c r="G106" s="226"/>
      <c r="H106" s="225"/>
      <c r="I106" s="227"/>
      <c r="J106" s="228"/>
      <c r="K106" s="219"/>
      <c r="L106" s="219"/>
      <c r="M106" s="229"/>
      <c r="N106" s="230"/>
      <c r="O106" s="230"/>
      <c r="P106" s="205"/>
      <c r="Q106" s="211"/>
      <c r="R106" s="211"/>
      <c r="S106" s="211"/>
      <c r="T106" s="212"/>
      <c r="U106" s="77"/>
      <c r="V106" s="133"/>
    </row>
    <row r="107" spans="1:22" x14ac:dyDescent="0.3">
      <c r="A107" s="189"/>
      <c r="B107" s="189"/>
      <c r="C107" s="189"/>
      <c r="D107" s="178"/>
      <c r="E107" s="179"/>
      <c r="F107" s="188"/>
      <c r="G107" s="192"/>
      <c r="H107" s="187"/>
      <c r="I107" s="195"/>
      <c r="J107" s="199"/>
      <c r="K107" s="234"/>
      <c r="L107" s="219"/>
      <c r="M107" s="235"/>
      <c r="N107" s="203"/>
      <c r="O107" s="204"/>
      <c r="P107" s="205"/>
      <c r="Q107" s="211"/>
      <c r="R107" s="211"/>
      <c r="S107" s="211"/>
      <c r="T107" s="212"/>
      <c r="U107" s="77"/>
      <c r="V107" s="21"/>
    </row>
    <row r="108" spans="1:22" x14ac:dyDescent="0.3">
      <c r="A108" s="236"/>
      <c r="B108" s="236"/>
      <c r="C108" s="236"/>
      <c r="D108" s="236"/>
      <c r="E108" s="237"/>
      <c r="F108" s="238"/>
      <c r="G108" s="239"/>
      <c r="H108" s="238"/>
      <c r="I108" s="240"/>
      <c r="J108" s="241"/>
      <c r="K108" s="24"/>
      <c r="L108" s="242"/>
      <c r="M108" s="243"/>
      <c r="N108" s="244"/>
      <c r="O108" s="245"/>
      <c r="P108" s="246"/>
      <c r="Q108" s="232"/>
      <c r="R108" s="232"/>
      <c r="S108" s="232"/>
      <c r="T108" s="233"/>
      <c r="U108" s="77"/>
      <c r="V108" s="21"/>
    </row>
    <row r="109" spans="1:22" x14ac:dyDescent="0.3">
      <c r="A109" s="236"/>
      <c r="B109" s="236"/>
      <c r="C109" s="236"/>
      <c r="D109" s="236"/>
      <c r="E109" s="237"/>
      <c r="F109" s="238"/>
      <c r="G109" s="239"/>
      <c r="H109" s="238"/>
      <c r="I109" s="240"/>
      <c r="J109" s="241"/>
      <c r="K109" s="24"/>
      <c r="L109" s="242"/>
      <c r="M109" s="243"/>
      <c r="N109" s="244"/>
      <c r="O109" s="245"/>
      <c r="P109" s="246"/>
      <c r="Q109" s="211"/>
      <c r="R109" s="211"/>
      <c r="S109" s="211"/>
      <c r="T109" s="212"/>
      <c r="U109" s="77"/>
      <c r="V109" s="21"/>
    </row>
    <row r="110" spans="1:22" x14ac:dyDescent="0.3">
      <c r="A110" s="236"/>
      <c r="B110" s="236"/>
      <c r="C110" s="236"/>
      <c r="D110" s="236"/>
      <c r="E110" s="237"/>
      <c r="F110" s="238"/>
      <c r="G110" s="239"/>
      <c r="H110" s="238"/>
      <c r="I110" s="240"/>
      <c r="J110" s="241"/>
      <c r="K110" s="24"/>
      <c r="L110" s="242"/>
      <c r="M110" s="243"/>
      <c r="N110" s="244"/>
      <c r="O110" s="245"/>
      <c r="P110" s="246"/>
      <c r="Q110" s="206"/>
      <c r="R110" s="206"/>
      <c r="S110" s="206"/>
      <c r="T110" s="207"/>
      <c r="U110" s="77"/>
      <c r="V110" s="21"/>
    </row>
    <row r="111" spans="1:22" x14ac:dyDescent="0.3">
      <c r="A111" s="247"/>
      <c r="B111" s="247"/>
      <c r="C111" s="247"/>
      <c r="D111" s="248"/>
      <c r="E111" s="216"/>
      <c r="F111" s="217"/>
      <c r="G111" s="221"/>
      <c r="H111" s="217"/>
      <c r="I111" s="195"/>
      <c r="J111" s="199"/>
      <c r="K111" s="234"/>
      <c r="L111" s="219"/>
      <c r="M111" s="235"/>
      <c r="N111" s="203"/>
      <c r="O111" s="204"/>
      <c r="P111" s="249"/>
      <c r="Q111" s="206"/>
      <c r="R111" s="206"/>
      <c r="S111" s="206"/>
      <c r="T111" s="207"/>
      <c r="U111" s="77"/>
      <c r="V111" s="21"/>
    </row>
    <row r="112" spans="1:22" x14ac:dyDescent="0.3">
      <c r="A112" s="247"/>
      <c r="B112" s="247"/>
      <c r="C112" s="247"/>
      <c r="D112" s="248"/>
      <c r="E112" s="216"/>
      <c r="F112" s="217"/>
      <c r="G112" s="220"/>
      <c r="H112" s="187"/>
      <c r="I112" s="195"/>
      <c r="J112" s="199"/>
      <c r="K112" s="234"/>
      <c r="L112" s="219"/>
      <c r="M112" s="235"/>
      <c r="N112" s="203"/>
      <c r="O112" s="204"/>
      <c r="P112" s="250"/>
      <c r="Q112" s="206"/>
      <c r="R112" s="206"/>
      <c r="S112" s="206"/>
      <c r="T112" s="207"/>
      <c r="U112" s="77"/>
      <c r="V112" s="21"/>
    </row>
    <row r="113" spans="1:22" x14ac:dyDescent="0.3">
      <c r="A113" s="247"/>
      <c r="B113" s="247"/>
      <c r="C113" s="247"/>
      <c r="D113" s="248"/>
      <c r="E113" s="216"/>
      <c r="F113" s="217"/>
      <c r="G113" s="220"/>
      <c r="H113" s="187"/>
      <c r="I113" s="195"/>
      <c r="J113" s="199"/>
      <c r="K113" s="234"/>
      <c r="L113" s="219"/>
      <c r="M113" s="235"/>
      <c r="N113" s="203"/>
      <c r="O113" s="204"/>
      <c r="P113" s="250"/>
      <c r="Q113" s="251"/>
      <c r="R113" s="252"/>
      <c r="S113" s="252"/>
      <c r="T113" s="212"/>
      <c r="U113" s="77"/>
      <c r="V113" s="21"/>
    </row>
    <row r="114" spans="1:22" x14ac:dyDescent="0.3">
      <c r="A114" s="247"/>
      <c r="B114" s="247"/>
      <c r="C114" s="247"/>
      <c r="D114" s="248"/>
      <c r="E114" s="216"/>
      <c r="F114" s="217"/>
      <c r="G114" s="213"/>
      <c r="H114" s="214"/>
      <c r="I114" s="195"/>
      <c r="J114" s="215"/>
      <c r="K114" s="234"/>
      <c r="L114" s="219"/>
      <c r="M114" s="235"/>
      <c r="N114" s="203"/>
      <c r="O114" s="204"/>
      <c r="P114" s="249"/>
      <c r="Q114" s="251"/>
      <c r="R114" s="252"/>
      <c r="S114" s="252"/>
      <c r="T114" s="212"/>
      <c r="U114" s="77"/>
      <c r="V114" s="21"/>
    </row>
    <row r="115" spans="1:22" x14ac:dyDescent="0.3">
      <c r="A115" s="247"/>
      <c r="B115" s="247"/>
      <c r="C115" s="247"/>
      <c r="D115" s="248"/>
      <c r="E115" s="216"/>
      <c r="F115" s="217"/>
      <c r="G115" s="221"/>
      <c r="H115" s="217"/>
      <c r="I115" s="195"/>
      <c r="J115" s="199"/>
      <c r="K115" s="234"/>
      <c r="L115" s="219"/>
      <c r="M115" s="235"/>
      <c r="N115" s="203"/>
      <c r="O115" s="204"/>
      <c r="P115" s="249"/>
      <c r="Q115" s="211"/>
      <c r="R115" s="252"/>
      <c r="S115" s="252"/>
      <c r="T115" s="212"/>
      <c r="U115" s="77"/>
      <c r="V115" s="21"/>
    </row>
    <row r="116" spans="1:22" x14ac:dyDescent="0.3">
      <c r="A116" s="247"/>
      <c r="B116" s="247"/>
      <c r="C116" s="247"/>
      <c r="D116" s="248"/>
      <c r="E116" s="216"/>
      <c r="F116" s="217"/>
      <c r="G116" s="221"/>
      <c r="H116" s="217"/>
      <c r="I116" s="195"/>
      <c r="J116" s="253"/>
      <c r="K116" s="200"/>
      <c r="L116" s="201"/>
      <c r="M116" s="210"/>
      <c r="N116" s="203"/>
      <c r="O116" s="204"/>
      <c r="P116" s="249"/>
      <c r="Q116" s="251"/>
      <c r="R116" s="252"/>
      <c r="S116" s="252"/>
      <c r="T116" s="212"/>
      <c r="U116" s="77"/>
      <c r="V116" s="21"/>
    </row>
    <row r="117" spans="1:22" x14ac:dyDescent="0.3">
      <c r="A117" s="247"/>
      <c r="B117" s="247"/>
      <c r="C117" s="247"/>
      <c r="D117" s="248"/>
      <c r="E117" s="216"/>
      <c r="F117" s="217"/>
      <c r="G117" s="221"/>
      <c r="H117" s="217"/>
      <c r="I117" s="195"/>
      <c r="J117" s="199"/>
      <c r="K117" s="200"/>
      <c r="L117" s="201"/>
      <c r="M117" s="202"/>
      <c r="N117" s="203"/>
      <c r="O117" s="204"/>
      <c r="P117" s="250"/>
      <c r="Q117" s="211"/>
      <c r="R117" s="252"/>
      <c r="S117" s="252"/>
      <c r="T117" s="212"/>
      <c r="U117" s="77"/>
      <c r="V117" s="21"/>
    </row>
    <row r="118" spans="1:22" x14ac:dyDescent="0.3">
      <c r="A118" s="247"/>
      <c r="B118" s="247"/>
      <c r="C118" s="247"/>
      <c r="D118" s="248"/>
      <c r="E118" s="216"/>
      <c r="F118" s="217"/>
      <c r="G118" s="192"/>
      <c r="H118" s="187"/>
      <c r="I118" s="195"/>
      <c r="J118" s="199"/>
      <c r="K118" s="200"/>
      <c r="L118" s="201"/>
      <c r="M118" s="202"/>
      <c r="N118" s="203"/>
      <c r="O118" s="204"/>
      <c r="P118" s="205"/>
      <c r="Q118" s="211"/>
      <c r="R118" s="252"/>
      <c r="S118" s="252"/>
      <c r="T118" s="212"/>
      <c r="U118" s="77"/>
      <c r="V118" s="21"/>
    </row>
    <row r="119" spans="1:22" x14ac:dyDescent="0.3">
      <c r="A119" s="247"/>
      <c r="B119" s="247"/>
      <c r="C119" s="247"/>
      <c r="D119" s="248"/>
      <c r="E119" s="216"/>
      <c r="F119" s="217"/>
      <c r="G119" s="192"/>
      <c r="H119" s="187"/>
      <c r="I119" s="195"/>
      <c r="J119" s="199"/>
      <c r="K119" s="200"/>
      <c r="L119" s="201"/>
      <c r="M119" s="202"/>
      <c r="N119" s="203"/>
      <c r="O119" s="254"/>
      <c r="P119" s="250"/>
      <c r="Q119" s="251"/>
      <c r="R119" s="252"/>
      <c r="S119" s="252"/>
      <c r="T119" s="212"/>
      <c r="U119" s="77"/>
      <c r="V119" s="21"/>
    </row>
    <row r="120" spans="1:22" x14ac:dyDescent="0.3">
      <c r="A120" s="247"/>
      <c r="B120" s="247"/>
      <c r="C120" s="247"/>
      <c r="D120" s="248"/>
      <c r="E120" s="216"/>
      <c r="F120" s="217"/>
      <c r="G120" s="192"/>
      <c r="H120" s="187"/>
      <c r="I120" s="195"/>
      <c r="J120" s="199"/>
      <c r="K120" s="200"/>
      <c r="L120" s="201"/>
      <c r="M120" s="202"/>
      <c r="N120" s="203"/>
      <c r="O120" s="204"/>
      <c r="P120" s="250"/>
      <c r="Q120" s="211"/>
      <c r="R120" s="252"/>
      <c r="S120" s="252"/>
      <c r="T120" s="212"/>
      <c r="U120" s="77"/>
      <c r="V120" s="21"/>
    </row>
    <row r="121" spans="1:22" x14ac:dyDescent="0.3">
      <c r="A121" s="247"/>
      <c r="B121" s="247"/>
      <c r="C121" s="247"/>
      <c r="D121" s="248"/>
      <c r="E121" s="216"/>
      <c r="F121" s="217"/>
      <c r="G121" s="192"/>
      <c r="H121" s="187"/>
      <c r="I121" s="195"/>
      <c r="J121" s="199"/>
      <c r="K121" s="200"/>
      <c r="L121" s="201"/>
      <c r="M121" s="202"/>
      <c r="N121" s="203"/>
      <c r="O121" s="204"/>
      <c r="P121" s="249"/>
      <c r="Q121" s="211"/>
      <c r="R121" s="252"/>
      <c r="S121" s="252"/>
      <c r="T121" s="212"/>
      <c r="U121" s="77"/>
      <c r="V121" s="21"/>
    </row>
    <row r="122" spans="1:22" x14ac:dyDescent="0.3">
      <c r="A122" s="247"/>
      <c r="B122" s="247"/>
      <c r="C122" s="247"/>
      <c r="D122" s="248"/>
      <c r="E122" s="216"/>
      <c r="F122" s="217"/>
      <c r="G122" s="192"/>
      <c r="H122" s="187"/>
      <c r="I122" s="195"/>
      <c r="J122" s="199"/>
      <c r="K122" s="200"/>
      <c r="L122" s="201"/>
      <c r="M122" s="202"/>
      <c r="N122" s="203"/>
      <c r="O122" s="254"/>
      <c r="P122" s="250"/>
      <c r="Q122" s="211"/>
      <c r="R122" s="252"/>
      <c r="S122" s="252"/>
      <c r="T122" s="212"/>
      <c r="U122" s="77"/>
      <c r="V122" s="21"/>
    </row>
    <row r="123" spans="1:22" x14ac:dyDescent="0.3">
      <c r="A123" s="247"/>
      <c r="B123" s="247"/>
      <c r="C123" s="247"/>
      <c r="D123" s="248"/>
      <c r="E123" s="216"/>
      <c r="F123" s="217"/>
      <c r="G123" s="192"/>
      <c r="H123" s="187"/>
      <c r="I123" s="195"/>
      <c r="J123" s="199"/>
      <c r="K123" s="208"/>
      <c r="L123" s="209"/>
      <c r="M123" s="210"/>
      <c r="N123" s="203"/>
      <c r="O123" s="204"/>
      <c r="P123" s="205"/>
      <c r="Q123" s="251"/>
      <c r="R123" s="252"/>
      <c r="S123" s="252"/>
      <c r="T123" s="212"/>
      <c r="U123" s="77"/>
      <c r="V123" s="21"/>
    </row>
    <row r="124" spans="1:22" x14ac:dyDescent="0.3">
      <c r="A124" s="247"/>
      <c r="B124" s="247"/>
      <c r="C124" s="247"/>
      <c r="D124" s="248"/>
      <c r="E124" s="216"/>
      <c r="F124" s="217"/>
      <c r="G124" s="213"/>
      <c r="H124" s="214"/>
      <c r="I124" s="195"/>
      <c r="J124" s="215"/>
      <c r="K124" s="200"/>
      <c r="L124" s="201"/>
      <c r="M124" s="202"/>
      <c r="N124" s="203"/>
      <c r="O124" s="254"/>
      <c r="P124" s="205"/>
      <c r="Q124" s="251"/>
      <c r="R124" s="252"/>
      <c r="S124" s="252"/>
      <c r="T124" s="212"/>
      <c r="U124" s="77"/>
      <c r="V124" s="21"/>
    </row>
    <row r="125" spans="1:22" x14ac:dyDescent="0.3">
      <c r="A125" s="247"/>
      <c r="B125" s="247"/>
      <c r="C125" s="247"/>
      <c r="D125" s="248"/>
      <c r="E125" s="216"/>
      <c r="F125" s="217"/>
      <c r="G125" s="192"/>
      <c r="H125" s="187"/>
      <c r="I125" s="195"/>
      <c r="J125" s="199"/>
      <c r="K125" s="200"/>
      <c r="L125" s="201"/>
      <c r="M125" s="202"/>
      <c r="N125" s="203"/>
      <c r="O125" s="204"/>
      <c r="P125" s="250"/>
      <c r="Q125" s="211"/>
      <c r="R125" s="252"/>
      <c r="S125" s="252"/>
      <c r="T125" s="212"/>
      <c r="U125" s="77"/>
      <c r="V125" s="21"/>
    </row>
    <row r="126" spans="1:22" x14ac:dyDescent="0.3">
      <c r="A126" s="247"/>
      <c r="B126" s="247"/>
      <c r="C126" s="247"/>
      <c r="D126" s="248"/>
      <c r="E126" s="216"/>
      <c r="F126" s="217"/>
      <c r="G126" s="192"/>
      <c r="H126" s="187"/>
      <c r="I126" s="195"/>
      <c r="J126" s="199"/>
      <c r="K126" s="200"/>
      <c r="L126" s="201"/>
      <c r="M126" s="202"/>
      <c r="N126" s="203"/>
      <c r="O126" s="254"/>
      <c r="P126" s="250"/>
      <c r="Q126" s="251"/>
      <c r="R126" s="252"/>
      <c r="S126" s="252"/>
      <c r="T126" s="212"/>
      <c r="U126" s="77"/>
      <c r="V126" s="21"/>
    </row>
    <row r="127" spans="1:22" x14ac:dyDescent="0.3">
      <c r="A127" s="247"/>
      <c r="B127" s="247"/>
      <c r="C127" s="247"/>
      <c r="D127" s="248"/>
      <c r="E127" s="216"/>
      <c r="F127" s="217"/>
      <c r="G127" s="192"/>
      <c r="H127" s="187"/>
      <c r="I127" s="195"/>
      <c r="J127" s="199"/>
      <c r="K127" s="200"/>
      <c r="L127" s="201"/>
      <c r="M127" s="202"/>
      <c r="N127" s="203"/>
      <c r="O127" s="204"/>
      <c r="P127" s="250"/>
      <c r="Q127" s="211"/>
      <c r="R127" s="252"/>
      <c r="S127" s="252"/>
      <c r="T127" s="212"/>
      <c r="U127" s="77"/>
      <c r="V127" s="21"/>
    </row>
    <row r="128" spans="1:22" x14ac:dyDescent="0.3">
      <c r="A128" s="247"/>
      <c r="B128" s="247"/>
      <c r="C128" s="247"/>
      <c r="D128" s="248"/>
      <c r="E128" s="216"/>
      <c r="F128" s="217"/>
      <c r="G128" s="192"/>
      <c r="H128" s="187"/>
      <c r="I128" s="195"/>
      <c r="J128" s="199"/>
      <c r="K128" s="200"/>
      <c r="L128" s="201"/>
      <c r="M128" s="202"/>
      <c r="N128" s="203"/>
      <c r="O128" s="204"/>
      <c r="P128" s="205"/>
      <c r="Q128" s="251"/>
      <c r="R128" s="252"/>
      <c r="S128" s="252"/>
      <c r="T128" s="212"/>
      <c r="U128" s="77"/>
      <c r="V128" s="21"/>
    </row>
    <row r="129" spans="1:22" x14ac:dyDescent="0.3">
      <c r="A129" s="247"/>
      <c r="B129" s="247"/>
      <c r="C129" s="247"/>
      <c r="D129" s="248"/>
      <c r="E129" s="216"/>
      <c r="F129" s="217"/>
      <c r="G129" s="192"/>
      <c r="H129" s="187"/>
      <c r="I129" s="195"/>
      <c r="J129" s="199"/>
      <c r="K129" s="200"/>
      <c r="L129" s="201"/>
      <c r="M129" s="210"/>
      <c r="N129" s="203"/>
      <c r="O129" s="204"/>
      <c r="P129" s="205"/>
      <c r="Q129" s="251"/>
      <c r="R129" s="252"/>
      <c r="S129" s="252"/>
      <c r="T129" s="212"/>
      <c r="U129" s="77"/>
      <c r="V129" s="21"/>
    </row>
    <row r="130" spans="1:22" x14ac:dyDescent="0.3">
      <c r="A130" s="247"/>
      <c r="B130" s="247"/>
      <c r="C130" s="247"/>
      <c r="D130" s="248"/>
      <c r="E130" s="216"/>
      <c r="F130" s="217"/>
      <c r="G130" s="220"/>
      <c r="H130" s="187"/>
      <c r="I130" s="195"/>
      <c r="J130" s="199"/>
      <c r="K130" s="234"/>
      <c r="L130" s="219"/>
      <c r="M130" s="235"/>
      <c r="N130" s="203"/>
      <c r="O130" s="204"/>
      <c r="P130" s="205"/>
      <c r="Q130" s="211"/>
      <c r="R130" s="252"/>
      <c r="S130" s="252"/>
      <c r="T130" s="212"/>
      <c r="U130" s="77"/>
      <c r="V130" s="21"/>
    </row>
    <row r="131" spans="1:22" x14ac:dyDescent="0.3">
      <c r="A131" s="247"/>
      <c r="B131" s="247"/>
      <c r="C131" s="247"/>
      <c r="D131" s="248"/>
      <c r="E131" s="216"/>
      <c r="F131" s="217"/>
      <c r="G131" s="220"/>
      <c r="H131" s="187"/>
      <c r="I131" s="195"/>
      <c r="J131" s="199"/>
      <c r="K131" s="234"/>
      <c r="L131" s="219"/>
      <c r="M131" s="235"/>
      <c r="N131" s="203"/>
      <c r="O131" s="204"/>
      <c r="P131" s="250"/>
      <c r="Q131" s="251"/>
      <c r="R131" s="252"/>
      <c r="S131" s="252"/>
      <c r="T131" s="212"/>
      <c r="U131" s="77"/>
      <c r="V131" s="21"/>
    </row>
    <row r="132" spans="1:22" x14ac:dyDescent="0.3">
      <c r="A132" s="247"/>
      <c r="B132" s="247"/>
      <c r="C132" s="247"/>
      <c r="D132" s="248"/>
      <c r="E132" s="216"/>
      <c r="F132" s="217"/>
      <c r="G132" s="221"/>
      <c r="H132" s="217"/>
      <c r="I132" s="195"/>
      <c r="J132" s="253"/>
      <c r="K132" s="234"/>
      <c r="L132" s="219"/>
      <c r="M132" s="235"/>
      <c r="N132" s="203"/>
      <c r="O132" s="204"/>
      <c r="P132" s="249"/>
      <c r="Q132" s="211"/>
      <c r="R132" s="252"/>
      <c r="S132" s="252"/>
      <c r="T132" s="212"/>
      <c r="U132" s="77"/>
      <c r="V132" s="21"/>
    </row>
    <row r="133" spans="1:22" x14ac:dyDescent="0.3">
      <c r="A133" s="247"/>
      <c r="B133" s="247"/>
      <c r="C133" s="247"/>
      <c r="D133" s="248"/>
      <c r="E133" s="216"/>
      <c r="F133" s="217"/>
      <c r="G133" s="220"/>
      <c r="H133" s="187"/>
      <c r="I133" s="195"/>
      <c r="J133" s="199"/>
      <c r="K133" s="234"/>
      <c r="L133" s="219"/>
      <c r="M133" s="235"/>
      <c r="N133" s="203"/>
      <c r="O133" s="254"/>
      <c r="P133" s="250"/>
      <c r="Q133" s="251"/>
      <c r="R133" s="252"/>
      <c r="S133" s="252"/>
      <c r="T133" s="212"/>
      <c r="U133" s="77"/>
      <c r="V133" s="21"/>
    </row>
    <row r="134" spans="1:22" x14ac:dyDescent="0.3">
      <c r="A134" s="247"/>
      <c r="B134" s="247"/>
      <c r="C134" s="247"/>
      <c r="D134" s="248"/>
      <c r="E134" s="216"/>
      <c r="F134" s="217"/>
      <c r="G134" s="213"/>
      <c r="H134" s="214"/>
      <c r="I134" s="195"/>
      <c r="J134" s="215"/>
      <c r="K134" s="234"/>
      <c r="L134" s="219"/>
      <c r="M134" s="235"/>
      <c r="N134" s="203"/>
      <c r="O134" s="204"/>
      <c r="P134" s="250"/>
      <c r="Q134" s="251"/>
      <c r="R134" s="252"/>
      <c r="S134" s="252"/>
      <c r="T134" s="212"/>
      <c r="U134" s="77"/>
      <c r="V134" s="21"/>
    </row>
    <row r="135" spans="1:22" x14ac:dyDescent="0.3">
      <c r="A135" s="247"/>
      <c r="B135" s="247"/>
      <c r="C135" s="247"/>
      <c r="D135" s="248"/>
      <c r="E135" s="216"/>
      <c r="F135" s="217"/>
      <c r="G135" s="213"/>
      <c r="H135" s="214"/>
      <c r="I135" s="195"/>
      <c r="J135" s="215"/>
      <c r="K135" s="234"/>
      <c r="L135" s="219"/>
      <c r="M135" s="235"/>
      <c r="N135" s="203"/>
      <c r="O135" s="254"/>
      <c r="P135" s="249"/>
      <c r="Q135" s="251"/>
      <c r="R135" s="252"/>
      <c r="S135" s="252"/>
      <c r="T135" s="212"/>
      <c r="U135" s="77"/>
      <c r="V135" s="21"/>
    </row>
    <row r="136" spans="1:22" x14ac:dyDescent="0.3">
      <c r="A136" s="247"/>
      <c r="B136" s="247"/>
      <c r="C136" s="247"/>
      <c r="D136" s="248"/>
      <c r="E136" s="216"/>
      <c r="F136" s="217"/>
      <c r="G136" s="213"/>
      <c r="H136" s="214"/>
      <c r="I136" s="195"/>
      <c r="J136" s="199"/>
      <c r="K136" s="234"/>
      <c r="L136" s="219"/>
      <c r="M136" s="235"/>
      <c r="N136" s="203"/>
      <c r="O136" s="204"/>
      <c r="P136" s="249"/>
      <c r="Q136" s="211"/>
      <c r="R136" s="252"/>
      <c r="S136" s="252"/>
      <c r="T136" s="212"/>
      <c r="U136" s="77"/>
      <c r="V136" s="21"/>
    </row>
    <row r="137" spans="1:22" x14ac:dyDescent="0.3">
      <c r="A137" s="247"/>
      <c r="B137" s="247"/>
      <c r="C137" s="247"/>
      <c r="D137" s="248"/>
      <c r="E137" s="216"/>
      <c r="F137" s="217"/>
      <c r="G137" s="213"/>
      <c r="H137" s="214"/>
      <c r="I137" s="195"/>
      <c r="J137" s="199"/>
      <c r="K137" s="234"/>
      <c r="L137" s="219"/>
      <c r="M137" s="235"/>
      <c r="N137" s="203"/>
      <c r="O137" s="254"/>
      <c r="P137" s="249"/>
      <c r="Q137" s="251"/>
      <c r="R137" s="252"/>
      <c r="S137" s="252"/>
      <c r="T137" s="212"/>
      <c r="U137" s="77"/>
      <c r="V137" s="21"/>
    </row>
    <row r="138" spans="1:22" x14ac:dyDescent="0.3">
      <c r="A138" s="247"/>
      <c r="B138" s="247"/>
      <c r="C138" s="247"/>
      <c r="D138" s="248"/>
      <c r="E138" s="216"/>
      <c r="F138" s="217"/>
      <c r="G138" s="220"/>
      <c r="H138" s="187"/>
      <c r="I138" s="195"/>
      <c r="J138" s="199"/>
      <c r="K138" s="234"/>
      <c r="L138" s="219"/>
      <c r="M138" s="235"/>
      <c r="N138" s="203"/>
      <c r="O138" s="254"/>
      <c r="P138" s="205"/>
      <c r="Q138" s="211"/>
      <c r="R138" s="252"/>
      <c r="S138" s="252"/>
      <c r="T138" s="212"/>
      <c r="U138" s="77"/>
      <c r="V138" s="21"/>
    </row>
    <row r="139" spans="1:22" x14ac:dyDescent="0.3">
      <c r="A139" s="247"/>
      <c r="B139" s="247"/>
      <c r="C139" s="247"/>
      <c r="D139" s="248"/>
      <c r="E139" s="216"/>
      <c r="F139" s="217"/>
      <c r="G139" s="192"/>
      <c r="H139" s="187"/>
      <c r="I139" s="195"/>
      <c r="J139" s="199"/>
      <c r="K139" s="234"/>
      <c r="L139" s="219"/>
      <c r="M139" s="235"/>
      <c r="N139" s="203"/>
      <c r="O139" s="204"/>
      <c r="P139" s="249"/>
      <c r="Q139" s="251"/>
      <c r="R139" s="252"/>
      <c r="S139" s="252"/>
      <c r="T139" s="212"/>
      <c r="U139" s="77"/>
      <c r="V139" s="21"/>
    </row>
    <row r="140" spans="1:22" x14ac:dyDescent="0.3">
      <c r="A140" s="247"/>
      <c r="B140" s="247"/>
      <c r="C140" s="247"/>
      <c r="D140" s="248"/>
      <c r="E140" s="216"/>
      <c r="F140" s="217"/>
      <c r="G140" s="192"/>
      <c r="H140" s="187"/>
      <c r="I140" s="195"/>
      <c r="J140" s="199"/>
      <c r="K140" s="208"/>
      <c r="L140" s="209"/>
      <c r="M140" s="210"/>
      <c r="N140" s="203"/>
      <c r="O140" s="204"/>
      <c r="P140" s="249"/>
      <c r="Q140" s="251"/>
      <c r="R140" s="252"/>
      <c r="S140" s="252"/>
      <c r="T140" s="212"/>
      <c r="U140" s="77"/>
      <c r="V140" s="21"/>
    </row>
    <row r="141" spans="1:22" x14ac:dyDescent="0.3">
      <c r="A141" s="247"/>
      <c r="B141" s="247"/>
      <c r="C141" s="247"/>
      <c r="D141" s="248"/>
      <c r="E141" s="179"/>
      <c r="F141" s="214"/>
      <c r="G141" s="192"/>
      <c r="H141" s="187"/>
      <c r="I141" s="195"/>
      <c r="J141" s="199"/>
      <c r="K141" s="200"/>
      <c r="L141" s="201"/>
      <c r="M141" s="202"/>
      <c r="N141" s="203"/>
      <c r="O141" s="254"/>
      <c r="P141" s="205"/>
      <c r="Q141" s="251"/>
      <c r="R141" s="252"/>
      <c r="S141" s="252"/>
      <c r="T141" s="212"/>
      <c r="U141" s="77"/>
      <c r="V141" s="21"/>
    </row>
    <row r="142" spans="1:22" x14ac:dyDescent="0.3">
      <c r="A142" s="247"/>
      <c r="B142" s="247"/>
      <c r="C142" s="247"/>
      <c r="D142" s="248"/>
      <c r="E142" s="216"/>
      <c r="F142" s="217"/>
      <c r="G142" s="192"/>
      <c r="H142" s="187"/>
      <c r="I142" s="195"/>
      <c r="J142" s="199"/>
      <c r="K142" s="200"/>
      <c r="L142" s="201"/>
      <c r="M142" s="202"/>
      <c r="N142" s="203"/>
      <c r="O142" s="204"/>
      <c r="P142" s="250"/>
      <c r="Q142" s="251"/>
      <c r="R142" s="252"/>
      <c r="S142" s="252"/>
      <c r="T142" s="212"/>
      <c r="U142" s="77"/>
      <c r="V142" s="21"/>
    </row>
    <row r="143" spans="1:22" x14ac:dyDescent="0.3">
      <c r="A143" s="247"/>
      <c r="B143" s="247"/>
      <c r="C143" s="247"/>
      <c r="D143" s="248"/>
      <c r="E143" s="216"/>
      <c r="F143" s="217"/>
      <c r="G143" s="192"/>
      <c r="H143" s="187"/>
      <c r="I143" s="195"/>
      <c r="J143" s="199"/>
      <c r="K143" s="200"/>
      <c r="L143" s="201"/>
      <c r="M143" s="202"/>
      <c r="N143" s="203"/>
      <c r="O143" s="204"/>
      <c r="P143" s="250"/>
      <c r="Q143" s="251"/>
      <c r="R143" s="252"/>
      <c r="S143" s="252"/>
      <c r="T143" s="212"/>
      <c r="U143" s="77"/>
      <c r="V143" s="21"/>
    </row>
    <row r="144" spans="1:22" x14ac:dyDescent="0.3">
      <c r="A144" s="247"/>
      <c r="B144" s="247"/>
      <c r="C144" s="247"/>
      <c r="D144" s="248"/>
      <c r="E144" s="216"/>
      <c r="F144" s="217"/>
      <c r="G144" s="192"/>
      <c r="H144" s="187"/>
      <c r="I144" s="195"/>
      <c r="J144" s="199"/>
      <c r="K144" s="200"/>
      <c r="L144" s="201"/>
      <c r="M144" s="202"/>
      <c r="N144" s="203"/>
      <c r="O144" s="254"/>
      <c r="P144" s="205"/>
      <c r="Q144" s="251"/>
      <c r="R144" s="252"/>
      <c r="S144" s="252"/>
      <c r="T144" s="212"/>
      <c r="U144" s="77"/>
      <c r="V144" s="21"/>
    </row>
    <row r="145" spans="1:22" x14ac:dyDescent="0.3">
      <c r="A145" s="247"/>
      <c r="B145" s="247"/>
      <c r="C145" s="247"/>
      <c r="D145" s="248"/>
      <c r="E145" s="216"/>
      <c r="F145" s="217"/>
      <c r="G145" s="192"/>
      <c r="H145" s="187"/>
      <c r="I145" s="195"/>
      <c r="J145" s="199"/>
      <c r="K145" s="208"/>
      <c r="L145" s="209"/>
      <c r="M145" s="210"/>
      <c r="N145" s="203"/>
      <c r="O145" s="254"/>
      <c r="P145" s="249"/>
      <c r="Q145" s="251"/>
      <c r="R145" s="252"/>
      <c r="S145" s="252"/>
      <c r="T145" s="212"/>
      <c r="U145" s="77"/>
      <c r="V145" s="21"/>
    </row>
    <row r="146" spans="1:22" x14ac:dyDescent="0.3">
      <c r="A146" s="247"/>
      <c r="B146" s="247"/>
      <c r="C146" s="247"/>
      <c r="D146" s="248"/>
      <c r="E146" s="216"/>
      <c r="F146" s="217"/>
      <c r="G146" s="220"/>
      <c r="H146" s="187"/>
      <c r="I146" s="195"/>
      <c r="J146" s="199"/>
      <c r="K146" s="208"/>
      <c r="L146" s="209"/>
      <c r="M146" s="210"/>
      <c r="N146" s="203"/>
      <c r="O146" s="254"/>
      <c r="P146" s="249"/>
      <c r="Q146" s="211"/>
      <c r="R146" s="252"/>
      <c r="S146" s="252"/>
      <c r="T146" s="212"/>
      <c r="U146" s="77"/>
      <c r="V146" s="21"/>
    </row>
    <row r="147" spans="1:22" x14ac:dyDescent="0.3">
      <c r="A147" s="247"/>
      <c r="B147" s="247"/>
      <c r="C147" s="247"/>
      <c r="D147" s="248"/>
      <c r="E147" s="179"/>
      <c r="F147" s="214"/>
      <c r="G147" s="192"/>
      <c r="H147" s="187"/>
      <c r="I147" s="195"/>
      <c r="J147" s="199"/>
      <c r="K147" s="208"/>
      <c r="L147" s="209"/>
      <c r="M147" s="210"/>
      <c r="N147" s="203"/>
      <c r="O147" s="254"/>
      <c r="P147" s="250"/>
      <c r="Q147" s="251"/>
      <c r="R147" s="252"/>
      <c r="S147" s="252"/>
      <c r="T147" s="212"/>
      <c r="U147" s="77"/>
      <c r="V147" s="21"/>
    </row>
    <row r="148" spans="1:22" x14ac:dyDescent="0.3">
      <c r="A148" s="247"/>
      <c r="B148" s="247"/>
      <c r="C148" s="247"/>
      <c r="D148" s="248"/>
      <c r="E148" s="179"/>
      <c r="F148" s="214"/>
      <c r="G148" s="213"/>
      <c r="H148" s="214"/>
      <c r="I148" s="195"/>
      <c r="J148" s="199"/>
      <c r="K148" s="208"/>
      <c r="L148" s="209"/>
      <c r="M148" s="210"/>
      <c r="N148" s="203"/>
      <c r="O148" s="254"/>
      <c r="P148" s="250"/>
      <c r="Q148" s="251"/>
      <c r="R148" s="252"/>
      <c r="S148" s="252"/>
      <c r="T148" s="212"/>
      <c r="U148" s="77"/>
      <c r="V148" s="21"/>
    </row>
    <row r="149" spans="1:22" x14ac:dyDescent="0.3">
      <c r="A149" s="247"/>
      <c r="B149" s="247"/>
      <c r="C149" s="247"/>
      <c r="D149" s="248"/>
      <c r="E149" s="179"/>
      <c r="F149" s="214"/>
      <c r="G149" s="213"/>
      <c r="H149" s="214"/>
      <c r="I149" s="195"/>
      <c r="J149" s="199"/>
      <c r="K149" s="208"/>
      <c r="L149" s="209"/>
      <c r="M149" s="210"/>
      <c r="N149" s="203"/>
      <c r="O149" s="204"/>
      <c r="P149" s="250"/>
      <c r="Q149" s="251"/>
      <c r="R149" s="252"/>
      <c r="S149" s="252"/>
      <c r="T149" s="212"/>
      <c r="U149" s="77"/>
      <c r="V149" s="21"/>
    </row>
    <row r="150" spans="1:22" x14ac:dyDescent="0.3">
      <c r="A150" s="247"/>
      <c r="B150" s="247"/>
      <c r="C150" s="247"/>
      <c r="D150" s="248"/>
      <c r="E150" s="179"/>
      <c r="F150" s="214"/>
      <c r="G150" s="192"/>
      <c r="H150" s="187"/>
      <c r="I150" s="195"/>
      <c r="J150" s="199"/>
      <c r="K150" s="200"/>
      <c r="L150" s="201"/>
      <c r="M150" s="202"/>
      <c r="N150" s="203"/>
      <c r="O150" s="204"/>
      <c r="P150" s="250"/>
      <c r="Q150" s="251"/>
      <c r="R150" s="252"/>
      <c r="S150" s="252"/>
      <c r="T150" s="212"/>
      <c r="U150" s="77"/>
      <c r="V150" s="21"/>
    </row>
    <row r="151" spans="1:22" x14ac:dyDescent="0.3">
      <c r="A151" s="247"/>
      <c r="B151" s="247"/>
      <c r="C151" s="247"/>
      <c r="D151" s="248"/>
      <c r="E151" s="216"/>
      <c r="F151" s="217"/>
      <c r="G151" s="192"/>
      <c r="H151" s="187"/>
      <c r="I151" s="195"/>
      <c r="J151" s="199"/>
      <c r="K151" s="200"/>
      <c r="L151" s="201"/>
      <c r="M151" s="202"/>
      <c r="N151" s="203"/>
      <c r="O151" s="254"/>
      <c r="P151" s="250"/>
      <c r="Q151" s="251"/>
      <c r="R151" s="252"/>
      <c r="S151" s="252"/>
      <c r="T151" s="212"/>
      <c r="U151" s="77"/>
      <c r="V151" s="21"/>
    </row>
    <row r="152" spans="1:22" x14ac:dyDescent="0.3">
      <c r="A152" s="247"/>
      <c r="B152" s="247"/>
      <c r="C152" s="247"/>
      <c r="D152" s="248"/>
      <c r="E152" s="216"/>
      <c r="F152" s="217"/>
      <c r="G152" s="213"/>
      <c r="H152" s="214"/>
      <c r="I152" s="195"/>
      <c r="J152" s="199"/>
      <c r="K152" s="200"/>
      <c r="L152" s="201"/>
      <c r="M152" s="202"/>
      <c r="N152" s="203"/>
      <c r="O152" s="204"/>
      <c r="P152" s="250"/>
      <c r="Q152" s="251"/>
      <c r="R152" s="252"/>
      <c r="S152" s="252"/>
      <c r="T152" s="212"/>
      <c r="U152" s="77"/>
      <c r="V152" s="21"/>
    </row>
    <row r="153" spans="1:22" x14ac:dyDescent="0.3">
      <c r="A153" s="247"/>
      <c r="B153" s="247"/>
      <c r="C153" s="247"/>
      <c r="D153" s="248"/>
      <c r="E153" s="216"/>
      <c r="F153" s="217"/>
      <c r="G153" s="192"/>
      <c r="H153" s="187"/>
      <c r="I153" s="195"/>
      <c r="J153" s="199"/>
      <c r="K153" s="200"/>
      <c r="L153" s="201"/>
      <c r="M153" s="202"/>
      <c r="N153" s="203"/>
      <c r="O153" s="204"/>
      <c r="P153" s="250"/>
      <c r="Q153" s="251"/>
      <c r="R153" s="252"/>
      <c r="S153" s="252"/>
      <c r="T153" s="212"/>
      <c r="U153" s="77"/>
      <c r="V153" s="21"/>
    </row>
    <row r="154" spans="1:22" x14ac:dyDescent="0.3">
      <c r="A154" s="247"/>
      <c r="B154" s="247"/>
      <c r="C154" s="247"/>
      <c r="D154" s="248"/>
      <c r="E154" s="216"/>
      <c r="F154" s="217"/>
      <c r="G154" s="213"/>
      <c r="H154" s="214"/>
      <c r="I154" s="195"/>
      <c r="J154" s="199"/>
      <c r="K154" s="200"/>
      <c r="L154" s="201"/>
      <c r="M154" s="202"/>
      <c r="N154" s="203"/>
      <c r="O154" s="204"/>
      <c r="P154" s="205"/>
      <c r="Q154" s="211"/>
      <c r="R154" s="252"/>
      <c r="S154" s="252"/>
      <c r="T154" s="212"/>
      <c r="U154" s="77"/>
      <c r="V154" s="21"/>
    </row>
    <row r="155" spans="1:22" x14ac:dyDescent="0.3">
      <c r="A155" s="247"/>
      <c r="B155" s="247"/>
      <c r="C155" s="247"/>
      <c r="D155" s="248"/>
      <c r="E155" s="216"/>
      <c r="F155" s="217"/>
      <c r="G155" s="213"/>
      <c r="H155" s="214"/>
      <c r="I155" s="195"/>
      <c r="J155" s="199"/>
      <c r="K155" s="200"/>
      <c r="L155" s="201"/>
      <c r="M155" s="202"/>
      <c r="N155" s="203"/>
      <c r="O155" s="204"/>
      <c r="P155" s="249"/>
      <c r="Q155" s="251"/>
      <c r="R155" s="252"/>
      <c r="S155" s="252"/>
      <c r="T155" s="212"/>
      <c r="U155" s="77"/>
      <c r="V155" s="21"/>
    </row>
    <row r="156" spans="1:22" x14ac:dyDescent="0.3">
      <c r="A156" s="247"/>
      <c r="B156" s="247"/>
      <c r="C156" s="247"/>
      <c r="D156" s="248"/>
      <c r="E156" s="216"/>
      <c r="F156" s="217"/>
      <c r="G156" s="192"/>
      <c r="H156" s="187"/>
      <c r="I156" s="195"/>
      <c r="J156" s="199"/>
      <c r="K156" s="208"/>
      <c r="L156" s="209"/>
      <c r="M156" s="210"/>
      <c r="N156" s="203"/>
      <c r="O156" s="254"/>
      <c r="P156" s="205"/>
      <c r="Q156" s="251"/>
      <c r="R156" s="252"/>
      <c r="S156" s="252"/>
      <c r="T156" s="212"/>
      <c r="U156" s="77"/>
      <c r="V156" s="21"/>
    </row>
    <row r="157" spans="1:22" x14ac:dyDescent="0.3">
      <c r="A157" s="247"/>
      <c r="B157" s="247"/>
      <c r="C157" s="247"/>
      <c r="D157" s="248"/>
      <c r="E157" s="179"/>
      <c r="F157" s="214"/>
      <c r="G157" s="192"/>
      <c r="H157" s="187"/>
      <c r="I157" s="195"/>
      <c r="J157" s="199"/>
      <c r="K157" s="208"/>
      <c r="L157" s="209"/>
      <c r="M157" s="210"/>
      <c r="N157" s="203"/>
      <c r="O157" s="254"/>
      <c r="P157" s="249"/>
      <c r="Q157" s="251"/>
      <c r="R157" s="252"/>
      <c r="S157" s="252"/>
      <c r="T157" s="212"/>
      <c r="U157" s="77"/>
      <c r="V157" s="21"/>
    </row>
    <row r="158" spans="1:22" x14ac:dyDescent="0.3">
      <c r="A158" s="247"/>
      <c r="B158" s="247"/>
      <c r="C158" s="247"/>
      <c r="D158" s="248"/>
      <c r="E158" s="179"/>
      <c r="F158" s="214"/>
      <c r="G158" s="192"/>
      <c r="H158" s="187"/>
      <c r="I158" s="195"/>
      <c r="J158" s="199"/>
      <c r="K158" s="200"/>
      <c r="L158" s="201"/>
      <c r="M158" s="202"/>
      <c r="N158" s="203"/>
      <c r="O158" s="204"/>
      <c r="P158" s="250"/>
      <c r="Q158" s="251"/>
      <c r="R158" s="252"/>
      <c r="S158" s="252"/>
      <c r="T158" s="212"/>
      <c r="U158" s="77"/>
      <c r="V158" s="21"/>
    </row>
    <row r="159" spans="1:22" x14ac:dyDescent="0.3">
      <c r="A159" s="247"/>
      <c r="B159" s="247"/>
      <c r="C159" s="247"/>
      <c r="D159" s="248"/>
      <c r="E159" s="216"/>
      <c r="F159" s="217"/>
      <c r="G159" s="192"/>
      <c r="H159" s="187"/>
      <c r="I159" s="195"/>
      <c r="J159" s="199"/>
      <c r="K159" s="208"/>
      <c r="L159" s="209"/>
      <c r="M159" s="210"/>
      <c r="N159" s="203"/>
      <c r="O159" s="254"/>
      <c r="P159" s="250"/>
      <c r="Q159" s="211"/>
      <c r="R159" s="252"/>
      <c r="S159" s="252"/>
      <c r="T159" s="212"/>
      <c r="U159" s="77"/>
      <c r="V159" s="21"/>
    </row>
    <row r="160" spans="1:22" x14ac:dyDescent="0.3">
      <c r="A160" s="247"/>
      <c r="B160" s="247"/>
      <c r="C160" s="247"/>
      <c r="D160" s="248"/>
      <c r="E160" s="179"/>
      <c r="F160" s="214"/>
      <c r="G160" s="192"/>
      <c r="H160" s="187"/>
      <c r="I160" s="195"/>
      <c r="J160" s="199"/>
      <c r="K160" s="200"/>
      <c r="L160" s="201"/>
      <c r="M160" s="210"/>
      <c r="N160" s="203"/>
      <c r="O160" s="254"/>
      <c r="P160" s="205"/>
      <c r="Q160" s="251"/>
      <c r="R160" s="252"/>
      <c r="S160" s="252"/>
      <c r="T160" s="212"/>
      <c r="U160" s="77"/>
      <c r="V160" s="21"/>
    </row>
    <row r="161" spans="1:22" x14ac:dyDescent="0.3">
      <c r="A161" s="247"/>
      <c r="B161" s="247"/>
      <c r="C161" s="247"/>
      <c r="D161" s="248"/>
      <c r="E161" s="216"/>
      <c r="F161" s="217"/>
      <c r="G161" s="213"/>
      <c r="H161" s="214"/>
      <c r="I161" s="195"/>
      <c r="J161" s="215"/>
      <c r="K161" s="200"/>
      <c r="L161" s="201"/>
      <c r="M161" s="202"/>
      <c r="N161" s="203"/>
      <c r="O161" s="204"/>
      <c r="P161" s="205"/>
      <c r="Q161" s="251"/>
      <c r="R161" s="252"/>
      <c r="S161" s="252"/>
      <c r="T161" s="212"/>
      <c r="U161" s="77"/>
      <c r="V161" s="21"/>
    </row>
    <row r="162" spans="1:22" x14ac:dyDescent="0.3">
      <c r="A162" s="247"/>
      <c r="B162" s="247"/>
      <c r="C162" s="247"/>
      <c r="D162" s="248"/>
      <c r="E162" s="216"/>
      <c r="F162" s="217"/>
      <c r="G162" s="221"/>
      <c r="H162" s="217"/>
      <c r="I162" s="195"/>
      <c r="J162" s="199"/>
      <c r="K162" s="200"/>
      <c r="L162" s="201"/>
      <c r="M162" s="202"/>
      <c r="N162" s="203"/>
      <c r="O162" s="204"/>
      <c r="P162" s="205"/>
      <c r="Q162" s="251"/>
      <c r="R162" s="252"/>
      <c r="S162" s="252"/>
      <c r="T162" s="212"/>
      <c r="U162" s="77"/>
      <c r="V162" s="21"/>
    </row>
    <row r="163" spans="1:22" x14ac:dyDescent="0.3">
      <c r="A163" s="247"/>
      <c r="B163" s="247"/>
      <c r="C163" s="247"/>
      <c r="D163" s="248"/>
      <c r="E163" s="216"/>
      <c r="F163" s="217"/>
      <c r="G163" s="221"/>
      <c r="H163" s="217"/>
      <c r="I163" s="195"/>
      <c r="J163" s="199"/>
      <c r="K163" s="200"/>
      <c r="L163" s="201"/>
      <c r="M163" s="202"/>
      <c r="N163" s="203"/>
      <c r="O163" s="204"/>
      <c r="P163" s="250"/>
      <c r="Q163" s="251"/>
      <c r="R163" s="252"/>
      <c r="S163" s="252"/>
      <c r="T163" s="212"/>
      <c r="U163" s="77"/>
      <c r="V163" s="21"/>
    </row>
    <row r="164" spans="1:22" x14ac:dyDescent="0.3">
      <c r="A164" s="247"/>
      <c r="B164" s="247"/>
      <c r="C164" s="247"/>
      <c r="D164" s="248"/>
      <c r="E164" s="216"/>
      <c r="F164" s="217"/>
      <c r="G164" s="192"/>
      <c r="H164" s="187"/>
      <c r="I164" s="195"/>
      <c r="J164" s="199"/>
      <c r="K164" s="200"/>
      <c r="L164" s="201"/>
      <c r="M164" s="210"/>
      <c r="N164" s="203"/>
      <c r="O164" s="204"/>
      <c r="P164" s="250"/>
      <c r="Q164" s="211"/>
      <c r="R164" s="252"/>
      <c r="S164" s="252"/>
      <c r="T164" s="212"/>
      <c r="U164" s="77"/>
      <c r="V164" s="21"/>
    </row>
    <row r="165" spans="1:22" x14ac:dyDescent="0.3">
      <c r="A165" s="247"/>
      <c r="B165" s="247"/>
      <c r="C165" s="247"/>
      <c r="D165" s="248"/>
      <c r="E165" s="216"/>
      <c r="F165" s="217"/>
      <c r="G165" s="192"/>
      <c r="H165" s="187"/>
      <c r="I165" s="195"/>
      <c r="J165" s="199"/>
      <c r="K165" s="200"/>
      <c r="L165" s="201"/>
      <c r="M165" s="210"/>
      <c r="N165" s="203"/>
      <c r="O165" s="204"/>
      <c r="P165" s="249"/>
      <c r="Q165" s="211"/>
      <c r="R165" s="252"/>
      <c r="S165" s="252"/>
      <c r="T165" s="212"/>
      <c r="U165" s="77"/>
      <c r="V165" s="21"/>
    </row>
    <row r="166" spans="1:22" x14ac:dyDescent="0.3">
      <c r="A166" s="247"/>
      <c r="B166" s="247"/>
      <c r="C166" s="247"/>
      <c r="D166" s="248"/>
      <c r="E166" s="216"/>
      <c r="F166" s="217"/>
      <c r="G166" s="213"/>
      <c r="H166" s="214"/>
      <c r="I166" s="195"/>
      <c r="J166" s="215"/>
      <c r="K166" s="234"/>
      <c r="L166" s="219"/>
      <c r="M166" s="235"/>
      <c r="N166" s="203"/>
      <c r="O166" s="204"/>
      <c r="P166" s="249"/>
      <c r="Q166" s="211"/>
      <c r="R166" s="252"/>
      <c r="S166" s="252"/>
      <c r="T166" s="212"/>
      <c r="U166" s="77"/>
      <c r="V166" s="21"/>
    </row>
    <row r="167" spans="1:22" x14ac:dyDescent="0.3">
      <c r="A167" s="247"/>
      <c r="B167" s="247"/>
      <c r="C167" s="247"/>
      <c r="D167" s="248"/>
      <c r="E167" s="216"/>
      <c r="F167" s="217"/>
      <c r="G167" s="221"/>
      <c r="H167" s="217"/>
      <c r="I167" s="195"/>
      <c r="J167" s="199"/>
      <c r="K167" s="234"/>
      <c r="L167" s="219"/>
      <c r="M167" s="235"/>
      <c r="N167" s="203"/>
      <c r="O167" s="254"/>
      <c r="P167" s="205"/>
      <c r="Q167" s="211"/>
      <c r="R167" s="252"/>
      <c r="S167" s="252"/>
      <c r="T167" s="212"/>
      <c r="U167" s="77"/>
      <c r="V167" s="21"/>
    </row>
    <row r="168" spans="1:22" x14ac:dyDescent="0.3">
      <c r="A168" s="247"/>
      <c r="B168" s="247"/>
      <c r="C168" s="247"/>
      <c r="D168" s="248"/>
      <c r="E168" s="216"/>
      <c r="F168" s="217"/>
      <c r="G168" s="213"/>
      <c r="H168" s="214"/>
      <c r="I168" s="195"/>
      <c r="J168" s="215"/>
      <c r="K168" s="234"/>
      <c r="L168" s="219"/>
      <c r="M168" s="235"/>
      <c r="N168" s="203"/>
      <c r="O168" s="204"/>
      <c r="P168" s="250"/>
      <c r="Q168" s="251"/>
      <c r="R168" s="252"/>
      <c r="S168" s="252"/>
      <c r="T168" s="212"/>
      <c r="U168" s="77"/>
      <c r="V168" s="21"/>
    </row>
    <row r="169" spans="1:22" x14ac:dyDescent="0.3">
      <c r="A169" s="247"/>
      <c r="B169" s="247"/>
      <c r="C169" s="247"/>
      <c r="D169" s="248"/>
      <c r="E169" s="216"/>
      <c r="F169" s="217"/>
      <c r="G169" s="221"/>
      <c r="H169" s="217"/>
      <c r="I169" s="195"/>
      <c r="J169" s="253"/>
      <c r="K169" s="200"/>
      <c r="L169" s="201"/>
      <c r="M169" s="210"/>
      <c r="N169" s="203"/>
      <c r="O169" s="204"/>
      <c r="P169" s="205"/>
      <c r="Q169" s="211"/>
      <c r="R169" s="252"/>
      <c r="S169" s="252"/>
      <c r="T169" s="212"/>
      <c r="U169" s="77"/>
      <c r="V169" s="21"/>
    </row>
    <row r="170" spans="1:22" x14ac:dyDescent="0.3">
      <c r="A170" s="247"/>
      <c r="B170" s="247"/>
      <c r="C170" s="247"/>
      <c r="D170" s="248"/>
      <c r="E170" s="216"/>
      <c r="F170" s="217"/>
      <c r="G170" s="213"/>
      <c r="H170" s="214"/>
      <c r="I170" s="195"/>
      <c r="J170" s="215"/>
      <c r="K170" s="200"/>
      <c r="L170" s="201"/>
      <c r="M170" s="202"/>
      <c r="N170" s="203"/>
      <c r="O170" s="204"/>
      <c r="P170" s="249"/>
      <c r="Q170" s="211"/>
      <c r="R170" s="252"/>
      <c r="S170" s="252"/>
      <c r="T170" s="212"/>
      <c r="U170" s="77"/>
      <c r="V170" s="21"/>
    </row>
    <row r="171" spans="1:22" x14ac:dyDescent="0.3">
      <c r="A171" s="247"/>
      <c r="B171" s="247"/>
      <c r="C171" s="247"/>
      <c r="D171" s="248"/>
      <c r="E171" s="216"/>
      <c r="F171" s="217"/>
      <c r="G171" s="192"/>
      <c r="H171" s="187"/>
      <c r="I171" s="195"/>
      <c r="J171" s="199"/>
      <c r="K171" s="200"/>
      <c r="L171" s="201"/>
      <c r="M171" s="202"/>
      <c r="N171" s="203"/>
      <c r="O171" s="204"/>
      <c r="P171" s="205"/>
      <c r="Q171" s="211"/>
      <c r="R171" s="252"/>
      <c r="S171" s="252"/>
      <c r="T171" s="212"/>
      <c r="U171" s="77"/>
      <c r="V171" s="21"/>
    </row>
    <row r="172" spans="1:22" x14ac:dyDescent="0.3">
      <c r="A172" s="247"/>
      <c r="B172" s="247"/>
      <c r="C172" s="247"/>
      <c r="D172" s="248"/>
      <c r="E172" s="216"/>
      <c r="F172" s="217"/>
      <c r="G172" s="192"/>
      <c r="H172" s="187"/>
      <c r="I172" s="195"/>
      <c r="J172" s="199"/>
      <c r="K172" s="200"/>
      <c r="L172" s="201"/>
      <c r="M172" s="202"/>
      <c r="N172" s="203"/>
      <c r="O172" s="204"/>
      <c r="P172" s="249"/>
      <c r="Q172" s="211"/>
      <c r="R172" s="252"/>
      <c r="S172" s="252"/>
      <c r="T172" s="212"/>
      <c r="U172" s="77"/>
      <c r="V172" s="21"/>
    </row>
    <row r="173" spans="1:22" x14ac:dyDescent="0.3">
      <c r="A173" s="247"/>
      <c r="B173" s="247"/>
      <c r="C173" s="247"/>
      <c r="D173" s="248"/>
      <c r="E173" s="216"/>
      <c r="F173" s="217"/>
      <c r="G173" s="221"/>
      <c r="H173" s="217"/>
      <c r="I173" s="195"/>
      <c r="J173" s="199"/>
      <c r="K173" s="200"/>
      <c r="L173" s="201"/>
      <c r="M173" s="210"/>
      <c r="N173" s="203"/>
      <c r="O173" s="204"/>
      <c r="P173" s="250"/>
      <c r="Q173" s="251"/>
      <c r="R173" s="252"/>
      <c r="S173" s="252"/>
      <c r="T173" s="212"/>
      <c r="U173" s="77"/>
      <c r="V173" s="21"/>
    </row>
    <row r="174" spans="1:22" x14ac:dyDescent="0.3">
      <c r="A174" s="247"/>
      <c r="B174" s="247"/>
      <c r="C174" s="247"/>
      <c r="D174" s="248"/>
      <c r="E174" s="216"/>
      <c r="F174" s="217"/>
      <c r="G174" s="213"/>
      <c r="H174" s="214"/>
      <c r="I174" s="195"/>
      <c r="J174" s="215"/>
      <c r="K174" s="200"/>
      <c r="L174" s="201"/>
      <c r="M174" s="210"/>
      <c r="N174" s="203"/>
      <c r="O174" s="254"/>
      <c r="P174" s="249"/>
      <c r="Q174" s="251"/>
      <c r="R174" s="252"/>
      <c r="S174" s="252"/>
      <c r="T174" s="212"/>
      <c r="U174" s="77"/>
      <c r="V174" s="21"/>
    </row>
    <row r="175" spans="1:22" x14ac:dyDescent="0.3">
      <c r="A175" s="247"/>
      <c r="B175" s="247"/>
      <c r="C175" s="247"/>
      <c r="D175" s="248"/>
      <c r="E175" s="216"/>
      <c r="F175" s="217"/>
      <c r="G175" s="192"/>
      <c r="H175" s="187"/>
      <c r="I175" s="195"/>
      <c r="J175" s="199"/>
      <c r="K175" s="200"/>
      <c r="L175" s="201"/>
      <c r="M175" s="202"/>
      <c r="N175" s="203"/>
      <c r="O175" s="204"/>
      <c r="P175" s="205"/>
      <c r="Q175" s="251"/>
      <c r="R175" s="252"/>
      <c r="S175" s="252"/>
      <c r="T175" s="212"/>
      <c r="U175" s="77"/>
      <c r="V175" s="21"/>
    </row>
    <row r="176" spans="1:22" x14ac:dyDescent="0.3">
      <c r="A176" s="247"/>
      <c r="B176" s="247"/>
      <c r="C176" s="247"/>
      <c r="D176" s="248"/>
      <c r="E176" s="216"/>
      <c r="F176" s="217"/>
      <c r="G176" s="192"/>
      <c r="H176" s="187"/>
      <c r="I176" s="195"/>
      <c r="J176" s="199"/>
      <c r="K176" s="200"/>
      <c r="L176" s="201"/>
      <c r="M176" s="202"/>
      <c r="N176" s="203"/>
      <c r="O176" s="204"/>
      <c r="P176" s="249"/>
      <c r="Q176" s="211"/>
      <c r="R176" s="252"/>
      <c r="S176" s="252"/>
      <c r="T176" s="212"/>
      <c r="U176" s="77"/>
      <c r="V176" s="21"/>
    </row>
    <row r="177" spans="1:22" x14ac:dyDescent="0.3">
      <c r="A177" s="247"/>
      <c r="B177" s="247"/>
      <c r="C177" s="247"/>
      <c r="D177" s="248"/>
      <c r="E177" s="216"/>
      <c r="F177" s="217"/>
      <c r="G177" s="192"/>
      <c r="H177" s="187"/>
      <c r="I177" s="195"/>
      <c r="J177" s="199"/>
      <c r="K177" s="200"/>
      <c r="L177" s="201"/>
      <c r="M177" s="210"/>
      <c r="N177" s="203"/>
      <c r="O177" s="254"/>
      <c r="P177" s="249"/>
      <c r="Q177" s="251"/>
      <c r="R177" s="252"/>
      <c r="S177" s="252"/>
      <c r="T177" s="212"/>
      <c r="U177" s="77"/>
      <c r="V177" s="21"/>
    </row>
    <row r="178" spans="1:22" x14ac:dyDescent="0.3">
      <c r="A178" s="247"/>
      <c r="B178" s="247"/>
      <c r="C178" s="247"/>
      <c r="D178" s="248"/>
      <c r="E178" s="216"/>
      <c r="F178" s="217"/>
      <c r="G178" s="192"/>
      <c r="H178" s="187"/>
      <c r="I178" s="195"/>
      <c r="J178" s="199"/>
      <c r="K178" s="200"/>
      <c r="L178" s="201"/>
      <c r="M178" s="202"/>
      <c r="N178" s="203"/>
      <c r="O178" s="254"/>
      <c r="P178" s="250"/>
      <c r="Q178" s="211"/>
      <c r="R178" s="252"/>
      <c r="S178" s="252"/>
      <c r="T178" s="212"/>
      <c r="U178" s="77"/>
      <c r="V178" s="21"/>
    </row>
    <row r="179" spans="1:22" x14ac:dyDescent="0.3">
      <c r="A179" s="247"/>
      <c r="B179" s="247"/>
      <c r="C179" s="247"/>
      <c r="D179" s="248"/>
      <c r="E179" s="216"/>
      <c r="F179" s="217"/>
      <c r="G179" s="192"/>
      <c r="H179" s="187"/>
      <c r="I179" s="195"/>
      <c r="J179" s="199"/>
      <c r="K179" s="200"/>
      <c r="L179" s="201"/>
      <c r="M179" s="202"/>
      <c r="N179" s="203"/>
      <c r="O179" s="204"/>
      <c r="P179" s="250"/>
      <c r="Q179" s="251"/>
      <c r="R179" s="252"/>
      <c r="S179" s="252"/>
      <c r="T179" s="212"/>
      <c r="U179" s="77"/>
      <c r="V179" s="21"/>
    </row>
    <row r="180" spans="1:22" x14ac:dyDescent="0.3">
      <c r="A180" s="247"/>
      <c r="B180" s="247"/>
      <c r="C180" s="247"/>
      <c r="D180" s="248"/>
      <c r="E180" s="216"/>
      <c r="F180" s="217"/>
      <c r="G180" s="192"/>
      <c r="H180" s="187"/>
      <c r="I180" s="195"/>
      <c r="J180" s="199"/>
      <c r="K180" s="200"/>
      <c r="L180" s="201"/>
      <c r="M180" s="202"/>
      <c r="N180" s="203"/>
      <c r="O180" s="204"/>
      <c r="P180" s="250"/>
      <c r="Q180" s="251"/>
      <c r="R180" s="252"/>
      <c r="S180" s="252"/>
      <c r="T180" s="212"/>
      <c r="U180" s="77"/>
      <c r="V180" s="21"/>
    </row>
    <row r="181" spans="1:22" x14ac:dyDescent="0.3">
      <c r="A181" s="247"/>
      <c r="B181" s="247"/>
      <c r="C181" s="247"/>
      <c r="D181" s="248"/>
      <c r="E181" s="216"/>
      <c r="F181" s="217"/>
      <c r="G181" s="213"/>
      <c r="H181" s="214"/>
      <c r="I181" s="195"/>
      <c r="J181" s="215"/>
      <c r="K181" s="200"/>
      <c r="L181" s="201"/>
      <c r="M181" s="202"/>
      <c r="N181" s="203"/>
      <c r="O181" s="204"/>
      <c r="P181" s="250"/>
      <c r="Q181" s="211"/>
      <c r="R181" s="252"/>
      <c r="S181" s="252"/>
      <c r="T181" s="212"/>
      <c r="U181" s="77"/>
      <c r="V181" s="21"/>
    </row>
    <row r="182" spans="1:22" x14ac:dyDescent="0.3">
      <c r="A182" s="247"/>
      <c r="B182" s="247"/>
      <c r="C182" s="247"/>
      <c r="D182" s="248"/>
      <c r="E182" s="216"/>
      <c r="F182" s="217"/>
      <c r="G182" s="192"/>
      <c r="H182" s="187"/>
      <c r="I182" s="195"/>
      <c r="J182" s="199"/>
      <c r="K182" s="200"/>
      <c r="L182" s="201"/>
      <c r="M182" s="202"/>
      <c r="N182" s="203"/>
      <c r="O182" s="204"/>
      <c r="P182" s="250"/>
      <c r="Q182" s="251"/>
      <c r="R182" s="252"/>
      <c r="S182" s="252"/>
      <c r="T182" s="212"/>
      <c r="U182" s="77"/>
      <c r="V182" s="21"/>
    </row>
    <row r="183" spans="1:22" x14ac:dyDescent="0.3">
      <c r="A183" s="247"/>
      <c r="B183" s="247"/>
      <c r="C183" s="247"/>
      <c r="D183" s="248"/>
      <c r="E183" s="216"/>
      <c r="F183" s="217"/>
      <c r="G183" s="192"/>
      <c r="H183" s="187"/>
      <c r="I183" s="195"/>
      <c r="J183" s="199"/>
      <c r="K183" s="200"/>
      <c r="L183" s="201"/>
      <c r="M183" s="202"/>
      <c r="N183" s="203"/>
      <c r="O183" s="204"/>
      <c r="P183" s="249"/>
      <c r="Q183" s="211"/>
      <c r="R183" s="252"/>
      <c r="S183" s="252"/>
      <c r="T183" s="212"/>
      <c r="U183" s="77"/>
      <c r="V183" s="21"/>
    </row>
    <row r="184" spans="1:22" x14ac:dyDescent="0.3">
      <c r="A184" s="247"/>
      <c r="B184" s="247"/>
      <c r="C184" s="247"/>
      <c r="D184" s="248"/>
      <c r="E184" s="179"/>
      <c r="F184" s="214"/>
      <c r="G184" s="213"/>
      <c r="H184" s="214"/>
      <c r="I184" s="195"/>
      <c r="J184" s="215"/>
      <c r="K184" s="200"/>
      <c r="L184" s="201"/>
      <c r="M184" s="202"/>
      <c r="N184" s="203"/>
      <c r="O184" s="254"/>
      <c r="P184" s="205"/>
      <c r="Q184" s="211"/>
      <c r="R184" s="252"/>
      <c r="S184" s="252"/>
      <c r="T184" s="212"/>
      <c r="U184" s="77"/>
      <c r="V184" s="21"/>
    </row>
    <row r="185" spans="1:22" x14ac:dyDescent="0.3">
      <c r="A185" s="247"/>
      <c r="B185" s="247"/>
      <c r="C185" s="247"/>
      <c r="D185" s="248"/>
      <c r="E185" s="216"/>
      <c r="F185" s="217"/>
      <c r="G185" s="192"/>
      <c r="H185" s="187"/>
      <c r="I185" s="195"/>
      <c r="J185" s="199"/>
      <c r="K185" s="200"/>
      <c r="L185" s="201"/>
      <c r="M185" s="202"/>
      <c r="N185" s="203"/>
      <c r="O185" s="204"/>
      <c r="P185" s="250"/>
      <c r="Q185" s="251"/>
      <c r="R185" s="252"/>
      <c r="S185" s="252"/>
      <c r="T185" s="212"/>
      <c r="U185" s="77"/>
      <c r="V185" s="21"/>
    </row>
    <row r="186" spans="1:22" x14ac:dyDescent="0.3">
      <c r="A186" s="247"/>
      <c r="B186" s="247"/>
      <c r="C186" s="247"/>
      <c r="D186" s="248"/>
      <c r="E186" s="216"/>
      <c r="F186" s="217"/>
      <c r="G186" s="221"/>
      <c r="H186" s="217"/>
      <c r="I186" s="195"/>
      <c r="J186" s="199"/>
      <c r="K186" s="200"/>
      <c r="L186" s="201"/>
      <c r="M186" s="210"/>
      <c r="N186" s="203"/>
      <c r="O186" s="254"/>
      <c r="P186" s="205"/>
      <c r="Q186" s="211"/>
      <c r="R186" s="252"/>
      <c r="S186" s="252"/>
      <c r="T186" s="212"/>
      <c r="U186" s="77"/>
      <c r="V186" s="21"/>
    </row>
    <row r="187" spans="1:22" x14ac:dyDescent="0.3">
      <c r="A187" s="247"/>
      <c r="B187" s="247"/>
      <c r="C187" s="247"/>
      <c r="D187" s="248"/>
      <c r="E187" s="216"/>
      <c r="F187" s="217"/>
      <c r="G187" s="192"/>
      <c r="H187" s="187"/>
      <c r="I187" s="195"/>
      <c r="J187" s="199"/>
      <c r="K187" s="200"/>
      <c r="L187" s="201"/>
      <c r="M187" s="202"/>
      <c r="N187" s="203"/>
      <c r="O187" s="204"/>
      <c r="P187" s="250"/>
      <c r="Q187" s="211"/>
      <c r="R187" s="252"/>
      <c r="S187" s="252"/>
      <c r="T187" s="212"/>
      <c r="U187" s="77"/>
      <c r="V187" s="21"/>
    </row>
    <row r="188" spans="1:22" x14ac:dyDescent="0.3">
      <c r="A188" s="247"/>
      <c r="B188" s="247"/>
      <c r="C188" s="247"/>
      <c r="D188" s="248"/>
      <c r="E188" s="216"/>
      <c r="F188" s="217"/>
      <c r="G188" s="213"/>
      <c r="H188" s="214"/>
      <c r="I188" s="195"/>
      <c r="J188" s="215"/>
      <c r="K188" s="200"/>
      <c r="L188" s="201"/>
      <c r="M188" s="202"/>
      <c r="N188" s="203"/>
      <c r="O188" s="254"/>
      <c r="P188" s="205"/>
      <c r="Q188" s="251"/>
      <c r="R188" s="252"/>
      <c r="S188" s="252"/>
      <c r="T188" s="212"/>
      <c r="U188" s="77"/>
      <c r="V188" s="21"/>
    </row>
    <row r="189" spans="1:22" x14ac:dyDescent="0.3">
      <c r="A189" s="247"/>
      <c r="B189" s="247"/>
      <c r="C189" s="247"/>
      <c r="D189" s="248"/>
      <c r="E189" s="216"/>
      <c r="F189" s="217"/>
      <c r="G189" s="213"/>
      <c r="H189" s="214"/>
      <c r="I189" s="195"/>
      <c r="J189" s="215"/>
      <c r="K189" s="200"/>
      <c r="L189" s="201"/>
      <c r="M189" s="202"/>
      <c r="N189" s="203"/>
      <c r="O189" s="204"/>
      <c r="P189" s="249"/>
      <c r="Q189" s="211"/>
      <c r="R189" s="252"/>
      <c r="S189" s="252"/>
      <c r="T189" s="212"/>
      <c r="U189" s="77"/>
      <c r="V189" s="21"/>
    </row>
    <row r="190" spans="1:22" x14ac:dyDescent="0.3">
      <c r="A190" s="247"/>
      <c r="B190" s="247"/>
      <c r="C190" s="247"/>
      <c r="D190" s="248"/>
      <c r="E190" s="216"/>
      <c r="F190" s="217"/>
      <c r="G190" s="192"/>
      <c r="H190" s="187"/>
      <c r="I190" s="195"/>
      <c r="J190" s="199"/>
      <c r="K190" s="208"/>
      <c r="L190" s="209"/>
      <c r="M190" s="210"/>
      <c r="N190" s="203"/>
      <c r="O190" s="204"/>
      <c r="P190" s="250"/>
      <c r="Q190" s="251"/>
      <c r="R190" s="252"/>
      <c r="S190" s="252"/>
      <c r="T190" s="212"/>
      <c r="U190" s="77"/>
      <c r="V190" s="21"/>
    </row>
    <row r="191" spans="1:22" x14ac:dyDescent="0.3">
      <c r="A191" s="247"/>
      <c r="B191" s="247"/>
      <c r="C191" s="247"/>
      <c r="D191" s="248"/>
      <c r="E191" s="179"/>
      <c r="F191" s="214"/>
      <c r="G191" s="213"/>
      <c r="H191" s="214"/>
      <c r="I191" s="195"/>
      <c r="J191" s="215"/>
      <c r="K191" s="200"/>
      <c r="L191" s="201"/>
      <c r="M191" s="210"/>
      <c r="N191" s="203"/>
      <c r="O191" s="204"/>
      <c r="P191" s="250"/>
      <c r="Q191" s="211"/>
      <c r="R191" s="252"/>
      <c r="S191" s="252"/>
      <c r="T191" s="212"/>
      <c r="U191" s="77"/>
      <c r="V191" s="21"/>
    </row>
    <row r="192" spans="1:22" x14ac:dyDescent="0.3">
      <c r="A192" s="247"/>
      <c r="B192" s="247"/>
      <c r="C192" s="247"/>
      <c r="D192" s="248"/>
      <c r="E192" s="216"/>
      <c r="F192" s="217"/>
      <c r="G192" s="192"/>
      <c r="H192" s="187"/>
      <c r="I192" s="195"/>
      <c r="J192" s="199"/>
      <c r="K192" s="234"/>
      <c r="L192" s="219"/>
      <c r="M192" s="235"/>
      <c r="N192" s="203"/>
      <c r="O192" s="204"/>
      <c r="P192" s="250"/>
      <c r="Q192" s="211"/>
      <c r="R192" s="252"/>
      <c r="S192" s="252"/>
      <c r="T192" s="212"/>
      <c r="U192" s="77"/>
      <c r="V192" s="21"/>
    </row>
    <row r="193" spans="1:22" x14ac:dyDescent="0.3">
      <c r="A193" s="247"/>
      <c r="B193" s="247"/>
      <c r="C193" s="247"/>
      <c r="D193" s="248"/>
      <c r="E193" s="216"/>
      <c r="F193" s="217"/>
      <c r="G193" s="221"/>
      <c r="H193" s="217"/>
      <c r="I193" s="195"/>
      <c r="J193" s="199"/>
      <c r="K193" s="234"/>
      <c r="L193" s="219"/>
      <c r="M193" s="235"/>
      <c r="N193" s="203"/>
      <c r="O193" s="204"/>
      <c r="P193" s="249"/>
      <c r="Q193" s="251"/>
      <c r="R193" s="252"/>
      <c r="S193" s="252"/>
      <c r="T193" s="212"/>
      <c r="U193" s="77"/>
      <c r="V193" s="21"/>
    </row>
    <row r="194" spans="1:22" x14ac:dyDescent="0.3">
      <c r="A194" s="247"/>
      <c r="B194" s="247"/>
      <c r="C194" s="247"/>
      <c r="D194" s="248"/>
      <c r="E194" s="216"/>
      <c r="F194" s="217"/>
      <c r="G194" s="192"/>
      <c r="H194" s="187"/>
      <c r="I194" s="195"/>
      <c r="J194" s="199"/>
      <c r="K194" s="234"/>
      <c r="L194" s="219"/>
      <c r="M194" s="235"/>
      <c r="N194" s="203"/>
      <c r="O194" s="254"/>
      <c r="P194" s="249"/>
      <c r="Q194" s="251"/>
      <c r="R194" s="252"/>
      <c r="S194" s="252"/>
      <c r="T194" s="212"/>
      <c r="U194" s="77"/>
      <c r="V194" s="21"/>
    </row>
    <row r="195" spans="1:22" x14ac:dyDescent="0.3">
      <c r="A195" s="247"/>
      <c r="B195" s="247"/>
      <c r="C195" s="247"/>
      <c r="D195" s="248"/>
      <c r="E195" s="216"/>
      <c r="F195" s="217"/>
      <c r="G195" s="192"/>
      <c r="H195" s="187"/>
      <c r="I195" s="195"/>
      <c r="J195" s="199"/>
      <c r="K195" s="234"/>
      <c r="L195" s="219"/>
      <c r="M195" s="235"/>
      <c r="N195" s="203"/>
      <c r="O195" s="204"/>
      <c r="P195" s="250"/>
      <c r="Q195" s="211"/>
      <c r="R195" s="252"/>
      <c r="S195" s="252"/>
      <c r="T195" s="212"/>
      <c r="U195" s="77"/>
      <c r="V195" s="21"/>
    </row>
    <row r="196" spans="1:22" x14ac:dyDescent="0.3">
      <c r="A196" s="247"/>
      <c r="B196" s="247"/>
      <c r="C196" s="247"/>
      <c r="D196" s="248"/>
      <c r="E196" s="216"/>
      <c r="F196" s="217"/>
      <c r="G196" s="192"/>
      <c r="H196" s="187"/>
      <c r="I196" s="195"/>
      <c r="J196" s="199"/>
      <c r="K196" s="208"/>
      <c r="L196" s="209"/>
      <c r="M196" s="210"/>
      <c r="N196" s="203"/>
      <c r="O196" s="204"/>
      <c r="P196" s="205"/>
      <c r="Q196" s="211"/>
      <c r="R196" s="252"/>
      <c r="S196" s="252"/>
      <c r="T196" s="212"/>
      <c r="U196" s="77"/>
      <c r="V196" s="21"/>
    </row>
    <row r="197" spans="1:22" x14ac:dyDescent="0.3">
      <c r="A197" s="247"/>
      <c r="B197" s="247"/>
      <c r="C197" s="247"/>
      <c r="D197" s="248"/>
      <c r="E197" s="179"/>
      <c r="F197" s="214"/>
      <c r="G197" s="213"/>
      <c r="H197" s="214"/>
      <c r="I197" s="195"/>
      <c r="J197" s="215"/>
      <c r="K197" s="200"/>
      <c r="L197" s="201"/>
      <c r="M197" s="202"/>
      <c r="N197" s="203"/>
      <c r="O197" s="204"/>
      <c r="P197" s="249"/>
      <c r="Q197" s="211"/>
      <c r="R197" s="252"/>
      <c r="S197" s="252"/>
      <c r="T197" s="212"/>
      <c r="U197" s="77"/>
      <c r="V197" s="21"/>
    </row>
    <row r="198" spans="1:22" x14ac:dyDescent="0.3">
      <c r="A198" s="247"/>
      <c r="B198" s="247"/>
      <c r="C198" s="247"/>
      <c r="D198" s="248"/>
      <c r="E198" s="216"/>
      <c r="F198" s="217"/>
      <c r="G198" s="192"/>
      <c r="H198" s="187"/>
      <c r="I198" s="195"/>
      <c r="J198" s="199"/>
      <c r="K198" s="208"/>
      <c r="L198" s="209"/>
      <c r="M198" s="210"/>
      <c r="N198" s="203"/>
      <c r="O198" s="204"/>
      <c r="P198" s="205"/>
      <c r="Q198" s="211"/>
      <c r="R198" s="252"/>
      <c r="S198" s="252"/>
      <c r="T198" s="212"/>
      <c r="U198" s="77"/>
      <c r="V198" s="21"/>
    </row>
    <row r="199" spans="1:22" x14ac:dyDescent="0.3">
      <c r="A199" s="247"/>
      <c r="B199" s="247"/>
      <c r="C199" s="247"/>
      <c r="D199" s="248"/>
      <c r="E199" s="179"/>
      <c r="F199" s="214"/>
      <c r="G199" s="192"/>
      <c r="H199" s="187"/>
      <c r="I199" s="195"/>
      <c r="J199" s="199"/>
      <c r="K199" s="208"/>
      <c r="L199" s="209"/>
      <c r="M199" s="210"/>
      <c r="N199" s="203"/>
      <c r="O199" s="204"/>
      <c r="P199" s="249"/>
      <c r="Q199" s="251"/>
      <c r="R199" s="252"/>
      <c r="S199" s="252"/>
      <c r="T199" s="212"/>
      <c r="U199" s="77"/>
      <c r="V199" s="21"/>
    </row>
    <row r="200" spans="1:22" x14ac:dyDescent="0.3">
      <c r="A200" s="247"/>
      <c r="B200" s="247"/>
      <c r="C200" s="247"/>
      <c r="D200" s="248"/>
      <c r="E200" s="179"/>
      <c r="F200" s="214"/>
      <c r="G200" s="192"/>
      <c r="H200" s="187"/>
      <c r="I200" s="195"/>
      <c r="J200" s="199"/>
      <c r="K200" s="200"/>
      <c r="L200" s="201"/>
      <c r="M200" s="202"/>
      <c r="N200" s="203"/>
      <c r="O200" s="254"/>
      <c r="P200" s="250"/>
      <c r="Q200" s="211"/>
      <c r="R200" s="252"/>
      <c r="S200" s="252"/>
      <c r="T200" s="212"/>
      <c r="U200" s="77"/>
      <c r="V200" s="21"/>
    </row>
    <row r="201" spans="1:22" x14ac:dyDescent="0.3">
      <c r="A201" s="247"/>
      <c r="B201" s="247"/>
      <c r="C201" s="247"/>
      <c r="D201" s="248"/>
      <c r="E201" s="216"/>
      <c r="F201" s="217"/>
      <c r="G201" s="192"/>
      <c r="H201" s="187"/>
      <c r="I201" s="195"/>
      <c r="J201" s="199"/>
      <c r="K201" s="208"/>
      <c r="L201" s="209"/>
      <c r="M201" s="210"/>
      <c r="N201" s="203"/>
      <c r="O201" s="204"/>
      <c r="P201" s="250"/>
      <c r="Q201" s="251"/>
      <c r="R201" s="252"/>
      <c r="S201" s="252"/>
      <c r="T201" s="212"/>
      <c r="U201" s="77"/>
      <c r="V201" s="21"/>
    </row>
    <row r="202" spans="1:22" x14ac:dyDescent="0.3">
      <c r="A202" s="247"/>
      <c r="B202" s="247"/>
      <c r="C202" s="247"/>
      <c r="D202" s="248"/>
      <c r="E202" s="179"/>
      <c r="F202" s="214"/>
      <c r="G202" s="213"/>
      <c r="H202" s="214"/>
      <c r="I202" s="195"/>
      <c r="J202" s="215"/>
      <c r="K202" s="200"/>
      <c r="L202" s="201"/>
      <c r="M202" s="202"/>
      <c r="N202" s="203"/>
      <c r="O202" s="204"/>
      <c r="P202" s="205"/>
      <c r="Q202" s="251"/>
      <c r="R202" s="252"/>
      <c r="S202" s="252"/>
      <c r="T202" s="212"/>
      <c r="U202" s="77"/>
      <c r="V202" s="21"/>
    </row>
    <row r="203" spans="1:22" x14ac:dyDescent="0.3">
      <c r="A203" s="247"/>
      <c r="B203" s="247"/>
      <c r="C203" s="247"/>
      <c r="D203" s="248"/>
      <c r="E203" s="216"/>
      <c r="F203" s="217"/>
      <c r="G203" s="192"/>
      <c r="H203" s="187"/>
      <c r="I203" s="195"/>
      <c r="J203" s="199"/>
      <c r="K203" s="200"/>
      <c r="L203" s="201"/>
      <c r="M203" s="202"/>
      <c r="N203" s="203"/>
      <c r="O203" s="254"/>
      <c r="P203" s="249"/>
      <c r="Q203" s="251"/>
      <c r="R203" s="252"/>
      <c r="S203" s="252"/>
      <c r="T203" s="212"/>
      <c r="U203" s="77"/>
      <c r="V203" s="21"/>
    </row>
    <row r="204" spans="1:22" x14ac:dyDescent="0.3">
      <c r="A204" s="247"/>
      <c r="B204" s="247"/>
      <c r="C204" s="247"/>
      <c r="D204" s="248"/>
      <c r="E204" s="216"/>
      <c r="F204" s="217"/>
      <c r="G204" s="221"/>
      <c r="H204" s="217"/>
      <c r="I204" s="195"/>
      <c r="J204" s="253"/>
      <c r="K204" s="200"/>
      <c r="L204" s="201"/>
      <c r="M204" s="202"/>
      <c r="N204" s="203"/>
      <c r="O204" s="254"/>
      <c r="P204" s="250"/>
      <c r="Q204" s="251"/>
      <c r="R204" s="252"/>
      <c r="S204" s="252"/>
      <c r="T204" s="212"/>
      <c r="U204" s="77"/>
      <c r="V204" s="21"/>
    </row>
    <row r="205" spans="1:22" x14ac:dyDescent="0.3">
      <c r="A205" s="247"/>
      <c r="B205" s="247"/>
      <c r="C205" s="247"/>
      <c r="D205" s="248"/>
      <c r="E205" s="216"/>
      <c r="F205" s="217"/>
      <c r="G205" s="192"/>
      <c r="H205" s="187"/>
      <c r="I205" s="195"/>
      <c r="J205" s="199"/>
      <c r="K205" s="200"/>
      <c r="L205" s="201"/>
      <c r="M205" s="202"/>
      <c r="N205" s="203"/>
      <c r="O205" s="254"/>
      <c r="P205" s="249"/>
      <c r="Q205" s="251"/>
      <c r="R205" s="252"/>
      <c r="S205" s="252"/>
      <c r="T205" s="212"/>
      <c r="U205" s="77"/>
      <c r="V205" s="21"/>
    </row>
    <row r="206" spans="1:22" x14ac:dyDescent="0.3">
      <c r="A206" s="247"/>
      <c r="B206" s="247"/>
      <c r="C206" s="247"/>
      <c r="D206" s="248"/>
      <c r="E206" s="216"/>
      <c r="F206" s="217"/>
      <c r="G206" s="192"/>
      <c r="H206" s="187"/>
      <c r="I206" s="195"/>
      <c r="J206" s="199"/>
      <c r="K206" s="200"/>
      <c r="L206" s="201"/>
      <c r="M206" s="202"/>
      <c r="N206" s="203"/>
      <c r="O206" s="254"/>
      <c r="P206" s="249"/>
      <c r="Q206" s="251"/>
      <c r="R206" s="252"/>
      <c r="S206" s="252"/>
      <c r="T206" s="212"/>
      <c r="U206" s="77"/>
      <c r="V206" s="21"/>
    </row>
    <row r="207" spans="1:22" x14ac:dyDescent="0.3">
      <c r="A207" s="247"/>
      <c r="B207" s="247"/>
      <c r="C207" s="247"/>
      <c r="D207" s="248"/>
      <c r="E207" s="216"/>
      <c r="F207" s="217"/>
      <c r="G207" s="192"/>
      <c r="H207" s="187"/>
      <c r="I207" s="195"/>
      <c r="J207" s="199"/>
      <c r="K207" s="208"/>
      <c r="L207" s="209"/>
      <c r="M207" s="210"/>
      <c r="N207" s="203"/>
      <c r="O207" s="204"/>
      <c r="P207" s="249"/>
      <c r="Q207" s="251"/>
      <c r="R207" s="252"/>
      <c r="S207" s="252"/>
      <c r="T207" s="212"/>
      <c r="U207" s="77"/>
      <c r="V207" s="21"/>
    </row>
    <row r="208" spans="1:22" x14ac:dyDescent="0.3">
      <c r="A208" s="247"/>
      <c r="B208" s="247"/>
      <c r="C208" s="247"/>
      <c r="D208" s="248"/>
      <c r="E208" s="179"/>
      <c r="F208" s="214"/>
      <c r="G208" s="192"/>
      <c r="H208" s="187"/>
      <c r="I208" s="195"/>
      <c r="J208" s="199"/>
      <c r="K208" s="200"/>
      <c r="L208" s="201"/>
      <c r="M208" s="202"/>
      <c r="N208" s="203"/>
      <c r="O208" s="204"/>
      <c r="P208" s="205"/>
      <c r="Q208" s="251"/>
      <c r="R208" s="252"/>
      <c r="S208" s="252"/>
      <c r="T208" s="212"/>
      <c r="U208" s="77"/>
      <c r="V208" s="21"/>
    </row>
    <row r="209" spans="1:22" x14ac:dyDescent="0.3">
      <c r="A209" s="247"/>
      <c r="B209" s="247"/>
      <c r="C209" s="247"/>
      <c r="D209" s="248"/>
      <c r="E209" s="216"/>
      <c r="F209" s="217"/>
      <c r="G209" s="192"/>
      <c r="H209" s="187"/>
      <c r="I209" s="195"/>
      <c r="J209" s="199"/>
      <c r="K209" s="200"/>
      <c r="L209" s="201"/>
      <c r="M209" s="202"/>
      <c r="N209" s="203"/>
      <c r="O209" s="204"/>
      <c r="P209" s="205"/>
      <c r="Q209" s="251"/>
      <c r="R209" s="252"/>
      <c r="S209" s="252"/>
      <c r="T209" s="212"/>
      <c r="U209" s="77"/>
      <c r="V209" s="21"/>
    </row>
    <row r="210" spans="1:22" x14ac:dyDescent="0.3">
      <c r="A210" s="247"/>
      <c r="B210" s="247"/>
      <c r="C210" s="247"/>
      <c r="D210" s="248"/>
      <c r="E210" s="216"/>
      <c r="F210" s="217"/>
      <c r="G210" s="221"/>
      <c r="H210" s="217"/>
      <c r="I210" s="195"/>
      <c r="J210" s="253"/>
      <c r="K210" s="200"/>
      <c r="L210" s="201"/>
      <c r="M210" s="202"/>
      <c r="N210" s="203"/>
      <c r="O210" s="204"/>
      <c r="P210" s="205"/>
      <c r="Q210" s="251"/>
      <c r="R210" s="252"/>
      <c r="S210" s="252"/>
      <c r="T210" s="212"/>
      <c r="U210" s="77"/>
      <c r="V210" s="21"/>
    </row>
    <row r="211" spans="1:22" x14ac:dyDescent="0.3">
      <c r="A211" s="247"/>
      <c r="B211" s="247"/>
      <c r="C211" s="247"/>
      <c r="D211" s="248"/>
      <c r="E211" s="216"/>
      <c r="F211" s="217"/>
      <c r="G211" s="192"/>
      <c r="H211" s="187"/>
      <c r="I211" s="195"/>
      <c r="J211" s="199"/>
      <c r="K211" s="208"/>
      <c r="L211" s="209"/>
      <c r="M211" s="210"/>
      <c r="N211" s="203"/>
      <c r="O211" s="204"/>
      <c r="P211" s="249"/>
      <c r="Q211" s="251"/>
      <c r="R211" s="252"/>
      <c r="S211" s="252"/>
      <c r="T211" s="212"/>
      <c r="U211" s="77"/>
      <c r="V211" s="21"/>
    </row>
    <row r="212" spans="1:22" x14ac:dyDescent="0.3">
      <c r="A212" s="247"/>
      <c r="B212" s="247"/>
      <c r="C212" s="247"/>
      <c r="D212" s="248"/>
      <c r="E212" s="179"/>
      <c r="F212" s="214"/>
      <c r="G212" s="192"/>
      <c r="H212" s="187"/>
      <c r="I212" s="195"/>
      <c r="J212" s="199"/>
      <c r="K212" s="208"/>
      <c r="L212" s="209"/>
      <c r="M212" s="210"/>
      <c r="N212" s="203"/>
      <c r="O212" s="204"/>
      <c r="P212" s="249"/>
      <c r="Q212" s="251"/>
      <c r="R212" s="252"/>
      <c r="S212" s="252"/>
      <c r="T212" s="212"/>
      <c r="U212" s="77"/>
      <c r="V212" s="21"/>
    </row>
    <row r="213" spans="1:22" x14ac:dyDescent="0.3">
      <c r="A213" s="247"/>
      <c r="B213" s="247"/>
      <c r="C213" s="247"/>
      <c r="D213" s="248"/>
      <c r="E213" s="179"/>
      <c r="F213" s="214"/>
      <c r="G213" s="192"/>
      <c r="H213" s="187"/>
      <c r="I213" s="195"/>
      <c r="J213" s="199"/>
      <c r="K213" s="208"/>
      <c r="L213" s="209"/>
      <c r="M213" s="210"/>
      <c r="N213" s="203"/>
      <c r="O213" s="204"/>
      <c r="P213" s="205"/>
      <c r="Q213" s="251"/>
      <c r="R213" s="252"/>
      <c r="S213" s="252"/>
      <c r="T213" s="212"/>
      <c r="U213" s="77"/>
      <c r="V213" s="21"/>
    </row>
    <row r="214" spans="1:22" x14ac:dyDescent="0.3">
      <c r="A214" s="247"/>
      <c r="B214" s="247"/>
      <c r="C214" s="247"/>
      <c r="D214" s="248"/>
      <c r="E214" s="179"/>
      <c r="F214" s="214"/>
      <c r="G214" s="192"/>
      <c r="H214" s="187"/>
      <c r="I214" s="195"/>
      <c r="J214" s="199"/>
      <c r="K214" s="200"/>
      <c r="L214" s="201"/>
      <c r="M214" s="202"/>
      <c r="N214" s="203"/>
      <c r="O214" s="204"/>
      <c r="P214" s="205"/>
      <c r="Q214" s="251"/>
      <c r="R214" s="252"/>
      <c r="S214" s="252"/>
      <c r="T214" s="212"/>
      <c r="U214" s="77"/>
      <c r="V214" s="21"/>
    </row>
    <row r="215" spans="1:22" x14ac:dyDescent="0.3">
      <c r="A215" s="247"/>
      <c r="B215" s="247"/>
      <c r="C215" s="247"/>
      <c r="D215" s="248"/>
      <c r="E215" s="216"/>
      <c r="F215" s="217"/>
      <c r="G215" s="192"/>
      <c r="H215" s="187"/>
      <c r="I215" s="195"/>
      <c r="J215" s="199"/>
      <c r="K215" s="208"/>
      <c r="L215" s="209"/>
      <c r="M215" s="210"/>
      <c r="N215" s="203"/>
      <c r="O215" s="204"/>
      <c r="P215" s="249"/>
      <c r="Q215" s="211"/>
      <c r="R215" s="252"/>
      <c r="S215" s="252"/>
      <c r="T215" s="212"/>
      <c r="U215" s="77"/>
      <c r="V215" s="21"/>
    </row>
    <row r="216" spans="1:22" x14ac:dyDescent="0.3">
      <c r="A216" s="247"/>
      <c r="B216" s="247"/>
      <c r="C216" s="247"/>
      <c r="D216" s="248"/>
      <c r="E216" s="179"/>
      <c r="F216" s="214"/>
      <c r="G216" s="192"/>
      <c r="H216" s="187"/>
      <c r="I216" s="195"/>
      <c r="J216" s="199"/>
      <c r="K216" s="200"/>
      <c r="L216" s="201"/>
      <c r="M216" s="202"/>
      <c r="N216" s="203"/>
      <c r="O216" s="204"/>
      <c r="P216" s="249"/>
      <c r="Q216" s="251"/>
      <c r="R216" s="252"/>
      <c r="S216" s="252"/>
      <c r="T216" s="212"/>
      <c r="U216" s="77"/>
      <c r="V216" s="21"/>
    </row>
    <row r="217" spans="1:22" x14ac:dyDescent="0.3">
      <c r="A217" s="247"/>
      <c r="B217" s="247"/>
      <c r="C217" s="247"/>
      <c r="D217" s="248"/>
      <c r="E217" s="216"/>
      <c r="F217" s="217"/>
      <c r="G217" s="192"/>
      <c r="H217" s="187"/>
      <c r="I217" s="195"/>
      <c r="J217" s="199"/>
      <c r="K217" s="208"/>
      <c r="L217" s="209"/>
      <c r="M217" s="210"/>
      <c r="N217" s="203"/>
      <c r="O217" s="204"/>
      <c r="P217" s="249"/>
      <c r="Q217" s="251"/>
      <c r="R217" s="252"/>
      <c r="S217" s="252"/>
      <c r="T217" s="212"/>
      <c r="U217" s="77"/>
      <c r="V217" s="21"/>
    </row>
    <row r="218" spans="1:22" x14ac:dyDescent="0.3">
      <c r="A218" s="164"/>
      <c r="B218" s="164"/>
      <c r="C218" s="164"/>
      <c r="D218" s="174"/>
      <c r="E218" s="185"/>
      <c r="F218" s="190"/>
      <c r="G218" s="197"/>
      <c r="H218" s="177"/>
      <c r="I218" s="180"/>
      <c r="J218" s="183"/>
      <c r="K218" s="191"/>
      <c r="L218" s="196"/>
      <c r="M218" s="175"/>
      <c r="N218" s="184"/>
      <c r="O218" s="182"/>
      <c r="P218" s="193"/>
      <c r="Q218" s="176"/>
      <c r="R218" s="181"/>
      <c r="S218" s="181"/>
      <c r="T218" s="186"/>
      <c r="U218" s="198"/>
    </row>
    <row r="219" spans="1:22" x14ac:dyDescent="0.3">
      <c r="A219" s="29"/>
      <c r="B219" s="29"/>
      <c r="C219" s="29"/>
      <c r="D219" s="28"/>
      <c r="E219" s="85"/>
      <c r="F219" s="52"/>
      <c r="G219" s="144"/>
      <c r="H219" s="111"/>
      <c r="I219" s="43"/>
      <c r="J219" s="54"/>
      <c r="K219" s="89"/>
      <c r="L219" s="90"/>
      <c r="M219" s="34"/>
      <c r="N219" s="5"/>
      <c r="O219" s="122"/>
      <c r="P219" s="23"/>
      <c r="Q219" s="125"/>
      <c r="R219" s="115"/>
      <c r="S219" s="115"/>
      <c r="T219" s="103"/>
      <c r="U219" s="100"/>
    </row>
    <row r="220" spans="1:22" x14ac:dyDescent="0.3">
      <c r="A220" s="29"/>
      <c r="B220" s="29"/>
      <c r="C220" s="29"/>
      <c r="D220" s="28"/>
      <c r="E220" s="85"/>
      <c r="F220" s="52"/>
      <c r="G220" s="144"/>
      <c r="H220" s="111"/>
      <c r="I220" s="43"/>
      <c r="J220" s="54"/>
      <c r="K220" s="89"/>
      <c r="L220" s="90"/>
      <c r="M220" s="34"/>
      <c r="N220" s="5"/>
      <c r="O220" s="122"/>
      <c r="P220" s="23"/>
      <c r="Q220" s="125"/>
      <c r="R220" s="115"/>
      <c r="S220" s="115"/>
      <c r="T220" s="103"/>
      <c r="U220" s="100"/>
    </row>
    <row r="221" spans="1:22" x14ac:dyDescent="0.3">
      <c r="A221" s="29"/>
      <c r="B221" s="29"/>
      <c r="C221" s="29"/>
      <c r="D221" s="28"/>
      <c r="E221" s="85"/>
      <c r="F221" s="52"/>
      <c r="G221" s="144"/>
      <c r="H221" s="111"/>
      <c r="I221" s="43"/>
      <c r="J221" s="54"/>
      <c r="K221" s="91"/>
      <c r="L221" s="158"/>
      <c r="M221" s="33"/>
      <c r="N221" s="5"/>
      <c r="O221" s="8"/>
      <c r="P221" s="94"/>
      <c r="Q221" s="125"/>
      <c r="R221" s="115"/>
      <c r="S221" s="115"/>
      <c r="T221" s="103"/>
      <c r="U221" s="100"/>
    </row>
    <row r="222" spans="1:22" x14ac:dyDescent="0.3">
      <c r="A222" s="29"/>
      <c r="B222" s="29"/>
      <c r="C222" s="29"/>
      <c r="D222" s="28"/>
      <c r="G222" s="144"/>
      <c r="H222" s="111"/>
      <c r="I222" s="43"/>
      <c r="J222" s="54"/>
      <c r="K222" s="87"/>
      <c r="L222" s="152"/>
      <c r="M222" s="48"/>
      <c r="N222" s="5"/>
      <c r="O222" s="122"/>
      <c r="P222" s="94"/>
      <c r="Q222" s="125"/>
      <c r="R222" s="115"/>
      <c r="S222" s="115"/>
      <c r="T222" s="103"/>
      <c r="U222" s="100"/>
    </row>
    <row r="223" spans="1:22" x14ac:dyDescent="0.3">
      <c r="A223" s="29"/>
      <c r="B223" s="29"/>
      <c r="C223" s="29"/>
      <c r="D223" s="28"/>
      <c r="E223" s="85"/>
      <c r="F223" s="52"/>
      <c r="G223" s="144"/>
      <c r="H223" s="111"/>
      <c r="I223" s="43"/>
      <c r="J223" s="54"/>
      <c r="K223" s="87"/>
      <c r="L223" s="152"/>
      <c r="M223" s="48"/>
      <c r="N223" s="5"/>
      <c r="O223" s="122"/>
      <c r="P223" s="23"/>
      <c r="Q223" s="125"/>
      <c r="R223" s="115"/>
      <c r="S223" s="115"/>
      <c r="T223" s="103"/>
      <c r="U223" s="100"/>
    </row>
    <row r="224" spans="1:22" x14ac:dyDescent="0.3">
      <c r="A224" s="29"/>
      <c r="B224" s="29"/>
      <c r="C224" s="29"/>
      <c r="D224" s="28"/>
      <c r="E224" s="85"/>
      <c r="F224" s="52"/>
      <c r="G224" s="143"/>
      <c r="H224" s="51"/>
      <c r="I224" s="43"/>
      <c r="J224" s="55"/>
      <c r="K224" s="87"/>
      <c r="L224" s="152"/>
      <c r="M224" s="48"/>
      <c r="N224" s="5"/>
      <c r="O224" s="8"/>
      <c r="P224" s="96"/>
      <c r="Q224" s="125"/>
      <c r="R224" s="115"/>
      <c r="S224" s="115"/>
      <c r="T224" s="103"/>
      <c r="U224" s="100"/>
    </row>
    <row r="225" spans="1:21" x14ac:dyDescent="0.3">
      <c r="A225" s="29"/>
      <c r="B225" s="29"/>
      <c r="C225" s="29"/>
      <c r="D225" s="28"/>
      <c r="E225" s="85"/>
      <c r="F225" s="52"/>
      <c r="G225" s="144"/>
      <c r="H225" s="111"/>
      <c r="I225" s="43"/>
      <c r="J225" s="54"/>
      <c r="K225" s="91"/>
      <c r="L225" s="158"/>
      <c r="M225" s="33"/>
      <c r="N225" s="5"/>
      <c r="O225" s="8"/>
      <c r="P225" s="94"/>
      <c r="Q225" s="125"/>
      <c r="R225" s="115"/>
      <c r="S225" s="115"/>
      <c r="T225" s="103"/>
      <c r="U225" s="100"/>
    </row>
    <row r="226" spans="1:21" x14ac:dyDescent="0.3">
      <c r="A226" s="29"/>
      <c r="B226" s="29"/>
      <c r="C226" s="29"/>
      <c r="D226" s="28"/>
      <c r="E226" s="84"/>
      <c r="F226" s="51"/>
      <c r="G226" s="144"/>
      <c r="H226" s="111"/>
      <c r="I226" s="43"/>
      <c r="J226" s="54"/>
      <c r="K226" s="91"/>
      <c r="L226" s="158"/>
      <c r="M226" s="33"/>
      <c r="N226" s="5"/>
      <c r="O226" s="8"/>
      <c r="P226" s="23"/>
      <c r="Q226" s="125"/>
      <c r="R226" s="115"/>
      <c r="S226" s="115"/>
      <c r="T226" s="103"/>
      <c r="U226" s="100"/>
    </row>
    <row r="227" spans="1:21" x14ac:dyDescent="0.3">
      <c r="A227" s="29"/>
      <c r="B227" s="29"/>
      <c r="C227" s="29"/>
      <c r="D227" s="28"/>
      <c r="E227" s="85"/>
      <c r="F227" s="52"/>
      <c r="G227" s="144"/>
      <c r="H227" s="111"/>
      <c r="I227" s="43"/>
      <c r="J227" s="54"/>
      <c r="K227" s="91"/>
      <c r="L227" s="158"/>
      <c r="M227" s="33"/>
      <c r="N227" s="5"/>
      <c r="O227" s="122"/>
      <c r="P227" s="96"/>
      <c r="Q227" s="125"/>
      <c r="R227" s="115"/>
      <c r="S227" s="115"/>
      <c r="T227" s="103"/>
      <c r="U227" s="100"/>
    </row>
    <row r="228" spans="1:21" x14ac:dyDescent="0.3">
      <c r="A228" s="29"/>
      <c r="B228" s="29"/>
      <c r="C228" s="29"/>
      <c r="D228" s="28"/>
      <c r="E228" s="85"/>
      <c r="F228" s="52"/>
      <c r="G228" s="144"/>
      <c r="H228" s="111"/>
      <c r="I228" s="43"/>
      <c r="J228" s="54"/>
      <c r="K228" s="87"/>
      <c r="L228" s="152"/>
      <c r="M228" s="48"/>
      <c r="N228" s="5"/>
      <c r="O228" s="8"/>
      <c r="P228" s="96"/>
      <c r="Q228" s="125"/>
      <c r="R228" s="115"/>
      <c r="S228" s="115"/>
      <c r="T228" s="103"/>
      <c r="U228" s="100"/>
    </row>
    <row r="229" spans="1:21" x14ac:dyDescent="0.3">
      <c r="A229" s="29"/>
      <c r="B229" s="29"/>
      <c r="C229" s="29"/>
      <c r="D229" s="28"/>
      <c r="E229" s="85"/>
      <c r="F229" s="52"/>
      <c r="G229" s="144"/>
      <c r="H229" s="111"/>
      <c r="I229" s="43"/>
      <c r="J229" s="54"/>
      <c r="K229" s="87"/>
      <c r="L229" s="152"/>
      <c r="M229" s="48"/>
      <c r="N229" s="5"/>
      <c r="O229" s="8"/>
      <c r="P229" s="96"/>
      <c r="Q229" s="125"/>
      <c r="R229" s="115"/>
      <c r="S229" s="115"/>
      <c r="T229" s="103"/>
      <c r="U229" s="100"/>
    </row>
    <row r="230" spans="1:21" x14ac:dyDescent="0.3">
      <c r="A230" s="29"/>
      <c r="B230" s="29"/>
      <c r="C230" s="29"/>
      <c r="D230" s="28"/>
      <c r="E230" s="85"/>
      <c r="F230" s="52"/>
      <c r="G230" s="144"/>
      <c r="H230" s="111"/>
      <c r="I230" s="43"/>
      <c r="J230" s="54"/>
      <c r="K230" s="91"/>
      <c r="L230" s="158"/>
      <c r="M230" s="33"/>
      <c r="N230" s="5"/>
      <c r="O230" s="8"/>
      <c r="P230" s="23"/>
      <c r="Q230" s="9"/>
      <c r="R230" s="115"/>
      <c r="S230" s="115"/>
      <c r="T230" s="103"/>
      <c r="U230" s="100"/>
    </row>
    <row r="231" spans="1:21" x14ac:dyDescent="0.3">
      <c r="A231" s="29"/>
      <c r="B231" s="29"/>
      <c r="C231" s="29"/>
      <c r="D231" s="28"/>
      <c r="E231" s="84"/>
      <c r="F231" s="51"/>
      <c r="G231" s="144"/>
      <c r="H231" s="111"/>
      <c r="I231" s="43"/>
      <c r="J231" s="54"/>
      <c r="K231" s="91"/>
      <c r="L231" s="158"/>
      <c r="M231" s="33"/>
      <c r="N231" s="5"/>
      <c r="O231" s="8"/>
      <c r="P231" s="96"/>
      <c r="Q231" s="125"/>
      <c r="R231" s="115"/>
      <c r="S231" s="115"/>
      <c r="T231" s="103"/>
      <c r="U231" s="100"/>
    </row>
    <row r="232" spans="1:21" x14ac:dyDescent="0.3">
      <c r="A232" s="29"/>
      <c r="B232" s="29"/>
      <c r="C232" s="29"/>
      <c r="D232" s="28"/>
      <c r="E232" s="84"/>
      <c r="F232" s="51"/>
      <c r="G232" s="144"/>
      <c r="H232" s="111"/>
      <c r="I232" s="43"/>
      <c r="J232" s="54"/>
      <c r="K232" s="91"/>
      <c r="L232" s="158"/>
      <c r="M232" s="33"/>
      <c r="N232" s="5"/>
      <c r="O232" s="8"/>
      <c r="P232" s="94"/>
      <c r="Q232" s="125"/>
      <c r="R232" s="115"/>
      <c r="S232" s="115"/>
      <c r="T232" s="103"/>
      <c r="U232" s="100"/>
    </row>
    <row r="233" spans="1:21" x14ac:dyDescent="0.3">
      <c r="A233" s="29"/>
      <c r="B233" s="29"/>
      <c r="C233" s="29"/>
      <c r="D233" s="28"/>
      <c r="E233" s="84"/>
      <c r="F233" s="51"/>
      <c r="G233" s="144"/>
      <c r="H233" s="111"/>
      <c r="I233" s="43"/>
      <c r="J233" s="54"/>
      <c r="K233" s="87"/>
      <c r="L233" s="152"/>
      <c r="M233" s="48"/>
      <c r="N233" s="5"/>
      <c r="O233" s="8"/>
      <c r="P233" s="23"/>
      <c r="Q233" s="125"/>
      <c r="R233" s="115"/>
      <c r="S233" s="115"/>
      <c r="T233" s="103"/>
      <c r="U233" s="100"/>
    </row>
    <row r="234" spans="1:21" x14ac:dyDescent="0.3">
      <c r="A234" s="29"/>
      <c r="B234" s="29"/>
      <c r="C234" s="29"/>
      <c r="D234" s="28"/>
      <c r="E234" s="85"/>
      <c r="F234" s="52"/>
      <c r="G234" s="144"/>
      <c r="H234" s="111"/>
      <c r="I234" s="43"/>
      <c r="J234" s="54"/>
      <c r="K234" s="91"/>
      <c r="L234" s="158"/>
      <c r="M234" s="33"/>
      <c r="N234" s="5"/>
      <c r="O234" s="8"/>
      <c r="P234" s="23"/>
      <c r="Q234" s="125"/>
      <c r="R234" s="115"/>
      <c r="S234" s="115"/>
      <c r="T234" s="103"/>
      <c r="U234" s="100"/>
    </row>
    <row r="235" spans="1:21" x14ac:dyDescent="0.3">
      <c r="A235" s="29"/>
      <c r="B235" s="29"/>
      <c r="C235" s="29"/>
      <c r="D235" s="28"/>
      <c r="E235" s="85"/>
      <c r="F235" s="52"/>
      <c r="G235" s="144"/>
      <c r="H235" s="111"/>
      <c r="I235" s="43"/>
      <c r="J235" s="54"/>
      <c r="K235" s="87"/>
      <c r="L235" s="152"/>
      <c r="M235" s="48"/>
      <c r="N235" s="5"/>
      <c r="O235" s="122"/>
      <c r="P235" s="23"/>
      <c r="Q235" s="9"/>
      <c r="R235" s="115"/>
      <c r="S235" s="115"/>
      <c r="T235" s="103"/>
      <c r="U235" s="100"/>
    </row>
    <row r="236" spans="1:21" x14ac:dyDescent="0.3">
      <c r="A236" s="29"/>
      <c r="B236" s="29"/>
      <c r="C236" s="29"/>
      <c r="D236" s="28"/>
      <c r="E236" s="85"/>
      <c r="F236" s="52"/>
      <c r="G236" s="144"/>
      <c r="H236" s="111"/>
      <c r="I236" s="43"/>
      <c r="J236" s="54"/>
      <c r="K236" s="87"/>
      <c r="L236" s="152"/>
      <c r="M236" s="48"/>
      <c r="N236" s="5"/>
      <c r="O236" s="122"/>
      <c r="P236" s="96"/>
      <c r="Q236" s="125"/>
      <c r="R236" s="115"/>
      <c r="S236" s="115"/>
      <c r="T236" s="103"/>
      <c r="U236" s="100"/>
    </row>
    <row r="237" spans="1:21" x14ac:dyDescent="0.3">
      <c r="A237" s="29"/>
      <c r="B237" s="29"/>
      <c r="C237" s="29"/>
      <c r="D237" s="28"/>
      <c r="E237" s="85"/>
      <c r="F237" s="52"/>
      <c r="G237" s="141"/>
      <c r="H237" s="52"/>
      <c r="I237" s="43"/>
      <c r="J237" s="54"/>
      <c r="K237" s="87"/>
      <c r="L237" s="152"/>
      <c r="M237" s="48"/>
      <c r="N237" s="5"/>
      <c r="O237" s="8"/>
      <c r="P237" s="96"/>
      <c r="Q237" s="9"/>
      <c r="R237" s="115"/>
      <c r="S237" s="115"/>
      <c r="T237" s="103"/>
      <c r="U237" s="100"/>
    </row>
    <row r="238" spans="1:21" x14ac:dyDescent="0.3">
      <c r="A238" s="29"/>
      <c r="B238" s="29"/>
      <c r="C238" s="29"/>
      <c r="D238" s="28"/>
      <c r="E238" s="85"/>
      <c r="F238" s="52"/>
      <c r="G238" s="144"/>
      <c r="H238" s="111"/>
      <c r="I238" s="43"/>
      <c r="J238" s="54"/>
      <c r="K238" s="87"/>
      <c r="L238" s="152"/>
      <c r="M238" s="48"/>
      <c r="N238" s="5"/>
      <c r="O238" s="122"/>
      <c r="P238" s="96"/>
      <c r="Q238" s="125"/>
      <c r="R238" s="115"/>
      <c r="S238" s="115"/>
      <c r="T238" s="103"/>
      <c r="U238" s="100"/>
    </row>
    <row r="239" spans="1:21" x14ac:dyDescent="0.3">
      <c r="A239" s="29"/>
      <c r="B239" s="29"/>
      <c r="C239" s="29"/>
      <c r="D239" s="28"/>
      <c r="E239" s="85"/>
      <c r="F239" s="52"/>
      <c r="G239" s="144"/>
      <c r="H239" s="111"/>
      <c r="I239" s="43"/>
      <c r="J239" s="54"/>
      <c r="K239" s="87"/>
      <c r="L239" s="152"/>
      <c r="M239" s="48"/>
      <c r="N239" s="5"/>
      <c r="O239" s="8"/>
      <c r="P239" s="96"/>
      <c r="Q239" s="125"/>
      <c r="R239" s="115"/>
      <c r="S239" s="115"/>
      <c r="T239" s="103"/>
      <c r="U239" s="100"/>
    </row>
    <row r="240" spans="1:21" x14ac:dyDescent="0.3">
      <c r="A240" s="29"/>
      <c r="B240" s="29"/>
      <c r="C240" s="29"/>
      <c r="D240" s="28"/>
      <c r="E240" s="85"/>
      <c r="F240" s="52"/>
      <c r="G240" s="144"/>
      <c r="H240" s="111"/>
      <c r="I240" s="43"/>
      <c r="J240" s="54"/>
      <c r="K240" s="91"/>
      <c r="L240" s="158"/>
      <c r="M240" s="33"/>
      <c r="N240" s="5"/>
      <c r="O240" s="8"/>
      <c r="P240" s="23"/>
      <c r="Q240" s="125"/>
      <c r="R240" s="115"/>
      <c r="S240" s="115"/>
      <c r="T240" s="103"/>
      <c r="U240" s="100"/>
    </row>
    <row r="241" spans="1:21" x14ac:dyDescent="0.3">
      <c r="A241" s="29"/>
      <c r="B241" s="29"/>
      <c r="C241" s="29"/>
      <c r="D241" s="28"/>
      <c r="E241" s="84"/>
      <c r="F241" s="51"/>
      <c r="G241" s="144"/>
      <c r="H241" s="111"/>
      <c r="I241" s="43"/>
      <c r="J241" s="54"/>
      <c r="K241" s="91"/>
      <c r="L241" s="158"/>
      <c r="M241" s="33"/>
      <c r="N241" s="5"/>
      <c r="O241" s="8"/>
      <c r="P241" s="23"/>
      <c r="Q241" s="9"/>
      <c r="R241" s="115"/>
      <c r="S241" s="115"/>
      <c r="T241" s="103"/>
      <c r="U241" s="100"/>
    </row>
    <row r="242" spans="1:21" x14ac:dyDescent="0.3">
      <c r="A242" s="29"/>
      <c r="B242" s="29"/>
      <c r="C242" s="29"/>
      <c r="D242" s="28"/>
      <c r="E242" s="84"/>
      <c r="F242" s="51"/>
      <c r="G242" s="144"/>
      <c r="H242" s="111"/>
      <c r="I242" s="43"/>
      <c r="J242" s="54"/>
      <c r="K242" s="91"/>
      <c r="L242" s="158"/>
      <c r="M242" s="33"/>
      <c r="N242" s="5"/>
      <c r="O242" s="8"/>
      <c r="P242" s="94"/>
      <c r="Q242" s="125"/>
      <c r="R242" s="115"/>
      <c r="S242" s="115"/>
      <c r="T242" s="103"/>
      <c r="U242" s="100"/>
    </row>
    <row r="243" spans="1:21" x14ac:dyDescent="0.3">
      <c r="A243" s="29"/>
      <c r="B243" s="29"/>
      <c r="C243" s="29"/>
      <c r="D243" s="28"/>
      <c r="E243" s="85"/>
      <c r="F243" s="52"/>
      <c r="G243" s="144"/>
      <c r="H243" s="111"/>
      <c r="I243" s="43"/>
      <c r="J243" s="54"/>
      <c r="K243" s="91"/>
      <c r="L243" s="158"/>
      <c r="M243" s="33"/>
      <c r="N243" s="5"/>
      <c r="O243" s="8"/>
      <c r="P243" s="96"/>
      <c r="Q243" s="125"/>
      <c r="R243" s="115"/>
      <c r="S243" s="115"/>
      <c r="T243" s="103"/>
      <c r="U243" s="100"/>
    </row>
    <row r="244" spans="1:21" x14ac:dyDescent="0.3">
      <c r="A244" s="29"/>
      <c r="B244" s="29"/>
      <c r="C244" s="29"/>
      <c r="D244" s="28"/>
      <c r="G244" s="144"/>
      <c r="H244" s="111"/>
      <c r="I244" s="43"/>
      <c r="J244" s="54"/>
      <c r="K244" s="87"/>
      <c r="L244" s="152"/>
      <c r="M244" s="48"/>
      <c r="N244" s="5"/>
      <c r="O244" s="8"/>
      <c r="P244" s="94"/>
      <c r="Q244" s="9"/>
      <c r="R244" s="115"/>
      <c r="S244" s="115"/>
      <c r="T244" s="103"/>
      <c r="U244" s="100"/>
    </row>
    <row r="245" spans="1:21" x14ac:dyDescent="0.3">
      <c r="A245" s="29"/>
      <c r="B245" s="29"/>
      <c r="C245" s="29"/>
      <c r="D245" s="28"/>
      <c r="E245" s="85"/>
      <c r="F245" s="52"/>
      <c r="G245" s="144"/>
      <c r="H245" s="111"/>
      <c r="I245" s="43"/>
      <c r="J245" s="54"/>
      <c r="K245" s="91"/>
      <c r="L245" s="158"/>
      <c r="M245" s="33"/>
      <c r="N245" s="5"/>
      <c r="O245" s="8"/>
      <c r="P245" s="94"/>
      <c r="Q245" s="9"/>
      <c r="R245" s="115"/>
      <c r="S245" s="115"/>
      <c r="T245" s="103"/>
      <c r="U245" s="100"/>
    </row>
    <row r="246" spans="1:21" x14ac:dyDescent="0.3">
      <c r="A246" s="29"/>
      <c r="B246" s="29"/>
      <c r="C246" s="29"/>
      <c r="D246" s="28"/>
      <c r="E246" s="84"/>
      <c r="F246" s="51"/>
      <c r="G246" s="144"/>
      <c r="H246" s="111"/>
      <c r="I246" s="43"/>
      <c r="J246" s="54"/>
      <c r="K246" s="91"/>
      <c r="L246" s="158"/>
      <c r="M246" s="33"/>
      <c r="N246" s="5"/>
      <c r="O246" s="8"/>
      <c r="P246" s="94"/>
      <c r="Q246" s="125"/>
      <c r="R246" s="115"/>
      <c r="S246" s="115"/>
      <c r="T246" s="103"/>
      <c r="U246" s="100"/>
    </row>
    <row r="247" spans="1:21" x14ac:dyDescent="0.3">
      <c r="A247" s="29"/>
      <c r="B247" s="29"/>
      <c r="C247" s="29"/>
      <c r="D247" s="28"/>
      <c r="E247" s="84"/>
      <c r="F247" s="51"/>
      <c r="G247" s="144"/>
      <c r="H247" s="111"/>
      <c r="I247" s="43"/>
      <c r="J247" s="54"/>
      <c r="K247" s="87"/>
      <c r="L247" s="152"/>
      <c r="M247" s="48"/>
      <c r="N247" s="5"/>
      <c r="O247" s="8"/>
      <c r="P247" s="94"/>
      <c r="Q247" s="125"/>
      <c r="R247" s="115"/>
      <c r="S247" s="115"/>
      <c r="T247" s="103"/>
      <c r="U247" s="100"/>
    </row>
    <row r="248" spans="1:21" x14ac:dyDescent="0.3">
      <c r="A248" s="29"/>
      <c r="B248" s="29"/>
      <c r="C248" s="29"/>
      <c r="D248" s="28"/>
      <c r="E248" s="85"/>
      <c r="F248" s="52"/>
      <c r="G248" s="144"/>
      <c r="H248" s="111"/>
      <c r="I248" s="43"/>
      <c r="J248" s="54"/>
      <c r="K248" s="91"/>
      <c r="L248" s="158"/>
      <c r="M248" s="33"/>
      <c r="N248" s="5"/>
      <c r="O248" s="122"/>
      <c r="P248" s="94"/>
      <c r="Q248" s="9"/>
      <c r="R248" s="115"/>
      <c r="S248" s="115"/>
      <c r="T248" s="103"/>
      <c r="U248" s="100"/>
    </row>
    <row r="249" spans="1:21" x14ac:dyDescent="0.3">
      <c r="A249" s="29"/>
      <c r="B249" s="29"/>
      <c r="C249" s="29"/>
      <c r="D249" s="28"/>
      <c r="E249" s="84"/>
      <c r="F249" s="51"/>
      <c r="G249" s="144"/>
      <c r="H249" s="111"/>
      <c r="I249" s="43"/>
      <c r="J249" s="54"/>
      <c r="K249" s="91"/>
      <c r="L249" s="158"/>
      <c r="M249" s="33"/>
      <c r="N249" s="5"/>
      <c r="O249" s="122"/>
      <c r="P249" s="94"/>
      <c r="Q249" s="9"/>
      <c r="R249" s="115"/>
      <c r="S249" s="115"/>
      <c r="T249" s="103"/>
      <c r="U249" s="100"/>
    </row>
    <row r="250" spans="1:21" x14ac:dyDescent="0.3">
      <c r="A250" s="29"/>
      <c r="B250" s="29"/>
      <c r="C250" s="29"/>
      <c r="D250" s="28"/>
      <c r="E250" s="84"/>
      <c r="F250" s="51"/>
      <c r="G250" s="144"/>
      <c r="H250" s="111"/>
      <c r="I250" s="43"/>
      <c r="J250" s="54"/>
      <c r="K250" s="91"/>
      <c r="L250" s="158"/>
      <c r="M250" s="33"/>
      <c r="N250" s="5"/>
      <c r="O250" s="8"/>
      <c r="P250" s="23"/>
      <c r="Q250" s="125"/>
      <c r="R250" s="115"/>
      <c r="S250" s="115"/>
      <c r="T250" s="103"/>
      <c r="U250" s="100"/>
    </row>
    <row r="251" spans="1:21" x14ac:dyDescent="0.3">
      <c r="A251" s="29"/>
      <c r="B251" s="29"/>
      <c r="C251" s="29"/>
      <c r="D251" s="28"/>
      <c r="E251" s="84"/>
      <c r="F251" s="51"/>
      <c r="G251" s="144"/>
      <c r="H251" s="111"/>
      <c r="I251" s="43"/>
      <c r="J251" s="54"/>
      <c r="K251" s="91"/>
      <c r="L251" s="158"/>
      <c r="M251" s="33"/>
      <c r="N251" s="5"/>
      <c r="O251" s="8"/>
      <c r="P251" s="96"/>
      <c r="Q251" s="125"/>
      <c r="R251" s="115"/>
      <c r="S251" s="115"/>
      <c r="T251" s="103"/>
      <c r="U251" s="100"/>
    </row>
    <row r="252" spans="1:21" x14ac:dyDescent="0.3">
      <c r="A252" s="29"/>
      <c r="B252" s="29"/>
      <c r="C252" s="29"/>
      <c r="D252" s="28"/>
      <c r="E252" s="84"/>
      <c r="F252" s="51"/>
      <c r="G252" s="144"/>
      <c r="H252" s="111"/>
      <c r="I252" s="43"/>
      <c r="J252" s="54"/>
      <c r="K252" s="91"/>
      <c r="L252" s="158"/>
      <c r="M252" s="33"/>
      <c r="N252" s="5"/>
      <c r="O252" s="8"/>
      <c r="P252" s="23"/>
      <c r="Q252" s="9"/>
      <c r="R252" s="115"/>
      <c r="S252" s="115"/>
      <c r="T252" s="103"/>
      <c r="U252" s="100"/>
    </row>
    <row r="253" spans="1:21" x14ac:dyDescent="0.3">
      <c r="A253" s="29"/>
      <c r="B253" s="29"/>
      <c r="C253" s="29"/>
      <c r="D253" s="28"/>
      <c r="E253" s="84"/>
      <c r="F253" s="51"/>
      <c r="G253" s="144"/>
      <c r="H253" s="111"/>
      <c r="I253" s="43"/>
      <c r="J253" s="54"/>
      <c r="K253" s="91"/>
      <c r="L253" s="158"/>
      <c r="M253" s="33"/>
      <c r="N253" s="5"/>
      <c r="O253" s="8"/>
      <c r="P253" s="23"/>
      <c r="Q253" s="9"/>
      <c r="R253" s="115"/>
      <c r="S253" s="115"/>
      <c r="T253" s="103"/>
      <c r="U253" s="100"/>
    </row>
    <row r="254" spans="1:21" x14ac:dyDescent="0.3">
      <c r="A254" s="29"/>
      <c r="B254" s="29"/>
      <c r="C254" s="29"/>
      <c r="D254" s="28"/>
      <c r="E254" s="84"/>
      <c r="F254" s="51"/>
      <c r="G254" s="143"/>
      <c r="H254" s="51"/>
      <c r="I254" s="43"/>
      <c r="J254" s="55"/>
      <c r="K254" s="89"/>
      <c r="L254" s="90"/>
      <c r="M254" s="34"/>
      <c r="N254" s="5"/>
      <c r="O254" s="8"/>
      <c r="P254" s="23"/>
      <c r="Q254" s="9"/>
      <c r="R254" s="115"/>
      <c r="S254" s="115"/>
      <c r="T254" s="103"/>
      <c r="U254" s="100"/>
    </row>
    <row r="255" spans="1:21" x14ac:dyDescent="0.3">
      <c r="A255" s="29"/>
      <c r="B255" s="29"/>
      <c r="C255" s="29"/>
      <c r="D255" s="28"/>
      <c r="E255" s="85"/>
      <c r="F255" s="52"/>
      <c r="G255" s="144"/>
      <c r="H255" s="111"/>
      <c r="I255" s="43"/>
      <c r="J255" s="54"/>
      <c r="K255" s="89"/>
      <c r="L255" s="90"/>
      <c r="M255" s="34"/>
      <c r="N255" s="5"/>
      <c r="O255" s="8"/>
      <c r="P255" s="94"/>
      <c r="Q255" s="9"/>
      <c r="R255" s="115"/>
      <c r="S255" s="115"/>
      <c r="T255" s="103"/>
      <c r="U255" s="100"/>
    </row>
    <row r="256" spans="1:21" x14ac:dyDescent="0.3">
      <c r="A256" s="29"/>
      <c r="B256" s="29"/>
      <c r="C256" s="29"/>
      <c r="D256" s="28"/>
      <c r="E256" s="85"/>
      <c r="F256" s="52"/>
      <c r="G256" s="144"/>
      <c r="H256" s="111"/>
      <c r="I256" s="43"/>
      <c r="J256" s="54"/>
      <c r="K256" s="89"/>
      <c r="L256" s="90"/>
      <c r="M256" s="34"/>
      <c r="N256" s="5"/>
      <c r="O256" s="8"/>
      <c r="P256" s="96"/>
      <c r="Q256" s="9"/>
      <c r="R256" s="115"/>
      <c r="S256" s="115"/>
      <c r="T256" s="103"/>
      <c r="U256" s="100"/>
    </row>
    <row r="257" spans="1:21" x14ac:dyDescent="0.3">
      <c r="A257" s="29"/>
      <c r="B257" s="29"/>
      <c r="C257" s="29"/>
      <c r="D257" s="28"/>
      <c r="E257" s="84"/>
      <c r="F257" s="51"/>
      <c r="G257" s="144"/>
      <c r="H257" s="111"/>
      <c r="I257" s="43"/>
      <c r="J257" s="54"/>
      <c r="K257" s="89"/>
      <c r="L257" s="90"/>
      <c r="M257" s="34"/>
      <c r="N257" s="5"/>
      <c r="O257" s="8"/>
      <c r="P257" s="23"/>
      <c r="Q257" s="125"/>
      <c r="R257" s="115"/>
      <c r="S257" s="115"/>
      <c r="T257" s="103"/>
      <c r="U257" s="100"/>
    </row>
    <row r="258" spans="1:21" x14ac:dyDescent="0.3">
      <c r="A258" s="29"/>
      <c r="B258" s="29"/>
      <c r="C258" s="29"/>
      <c r="D258" s="28"/>
      <c r="E258" s="84"/>
      <c r="F258" s="51"/>
      <c r="G258" s="144"/>
      <c r="H258" s="111"/>
      <c r="I258" s="43"/>
      <c r="J258" s="54"/>
      <c r="K258" s="89"/>
      <c r="L258" s="90"/>
      <c r="M258" s="34"/>
      <c r="N258" s="5"/>
      <c r="O258" s="8"/>
      <c r="P258" s="23"/>
      <c r="Q258" s="9"/>
      <c r="R258" s="115"/>
      <c r="S258" s="115"/>
      <c r="T258" s="103"/>
      <c r="U258" s="100"/>
    </row>
    <row r="259" spans="1:21" x14ac:dyDescent="0.3">
      <c r="A259" s="29"/>
      <c r="B259" s="29"/>
      <c r="C259" s="29"/>
      <c r="D259" s="28"/>
      <c r="E259" s="85"/>
      <c r="F259" s="52"/>
      <c r="G259" s="144"/>
      <c r="H259" s="111"/>
      <c r="I259" s="40"/>
      <c r="J259" s="54"/>
      <c r="K259" s="89"/>
      <c r="L259" s="90"/>
      <c r="M259" s="34"/>
      <c r="N259" s="5"/>
      <c r="O259" s="8"/>
      <c r="P259" s="23"/>
      <c r="Q259" s="9"/>
      <c r="R259" s="115"/>
      <c r="S259" s="115"/>
      <c r="T259" s="103"/>
      <c r="U259" s="100"/>
    </row>
    <row r="260" spans="1:21" x14ac:dyDescent="0.3">
      <c r="A260" s="29"/>
      <c r="B260" s="29"/>
      <c r="C260" s="29"/>
      <c r="D260" s="28"/>
      <c r="E260" s="84"/>
      <c r="F260" s="51"/>
      <c r="G260" s="144"/>
      <c r="H260" s="111"/>
      <c r="I260" s="43"/>
      <c r="J260" s="54"/>
      <c r="K260" s="87"/>
      <c r="L260" s="152"/>
      <c r="M260" s="48"/>
      <c r="N260" s="5"/>
      <c r="O260" s="8"/>
      <c r="P260" s="94"/>
      <c r="Q260" s="9"/>
      <c r="R260" s="115"/>
      <c r="S260" s="115"/>
      <c r="T260" s="103"/>
      <c r="U260" s="100"/>
    </row>
    <row r="261" spans="1:21" x14ac:dyDescent="0.3">
      <c r="A261" s="29"/>
      <c r="B261" s="29"/>
      <c r="C261" s="29"/>
      <c r="D261" s="28"/>
      <c r="E261" s="85"/>
      <c r="F261" s="52"/>
      <c r="G261" s="141"/>
      <c r="H261" s="52"/>
      <c r="I261" s="43"/>
      <c r="J261" s="54"/>
      <c r="K261" s="87"/>
      <c r="L261" s="152"/>
      <c r="M261" s="33"/>
      <c r="N261" s="5"/>
      <c r="O261" s="8"/>
      <c r="P261" s="94"/>
      <c r="Q261" s="9"/>
      <c r="R261" s="9"/>
      <c r="S261" s="9"/>
      <c r="U261" s="100"/>
    </row>
    <row r="262" spans="1:21" x14ac:dyDescent="0.3">
      <c r="A262" s="29"/>
      <c r="B262" s="29"/>
      <c r="C262" s="29"/>
      <c r="D262" s="28"/>
      <c r="E262" s="85"/>
      <c r="F262" s="52"/>
      <c r="G262" s="144"/>
      <c r="H262" s="111"/>
      <c r="I262" s="43"/>
      <c r="J262" s="54"/>
      <c r="K262" s="87"/>
      <c r="L262" s="152"/>
      <c r="M262" s="48"/>
      <c r="N262" s="5"/>
      <c r="O262" s="122"/>
      <c r="P262" s="94"/>
      <c r="Q262" s="9"/>
      <c r="R262" s="115"/>
      <c r="S262" s="115"/>
      <c r="T262" s="103"/>
      <c r="U262" s="100"/>
    </row>
    <row r="263" spans="1:21" x14ac:dyDescent="0.3">
      <c r="A263" s="29"/>
      <c r="B263" s="29"/>
      <c r="C263" s="29"/>
      <c r="D263" s="28"/>
      <c r="E263" s="85"/>
      <c r="F263" s="52"/>
      <c r="G263" s="144"/>
      <c r="H263" s="111"/>
      <c r="I263" s="43"/>
      <c r="J263" s="54"/>
      <c r="K263" s="87"/>
      <c r="L263" s="152"/>
      <c r="M263" s="48"/>
      <c r="N263" s="5"/>
      <c r="O263" s="8"/>
      <c r="P263" s="94"/>
      <c r="Q263" s="125"/>
      <c r="R263" s="115"/>
      <c r="S263" s="115"/>
      <c r="T263" s="103"/>
      <c r="U263" s="100"/>
    </row>
    <row r="264" spans="1:21" x14ac:dyDescent="0.3">
      <c r="A264" s="29"/>
      <c r="B264" s="29"/>
      <c r="C264" s="29"/>
      <c r="D264" s="28"/>
      <c r="E264" s="85"/>
      <c r="F264" s="52"/>
      <c r="G264" s="144"/>
      <c r="H264" s="111"/>
      <c r="I264" s="43"/>
      <c r="J264" s="54"/>
      <c r="K264" s="87"/>
      <c r="L264" s="152"/>
      <c r="M264" s="33"/>
      <c r="N264" s="5"/>
      <c r="O264" s="122"/>
      <c r="P264" s="23"/>
      <c r="Q264" s="9"/>
      <c r="R264" s="115"/>
      <c r="S264" s="115"/>
      <c r="T264" s="103"/>
      <c r="U264" s="100"/>
    </row>
    <row r="265" spans="1:21" x14ac:dyDescent="0.3">
      <c r="A265" s="29"/>
      <c r="B265" s="29"/>
      <c r="C265" s="29"/>
      <c r="D265" s="28"/>
      <c r="E265" s="85"/>
      <c r="F265" s="52"/>
      <c r="G265" s="144"/>
      <c r="H265" s="111"/>
      <c r="I265" s="43"/>
      <c r="J265" s="54"/>
      <c r="K265" s="87"/>
      <c r="L265" s="152"/>
      <c r="M265" s="48"/>
      <c r="N265" s="5"/>
      <c r="O265" s="8"/>
      <c r="P265" s="94"/>
      <c r="Q265" s="125"/>
      <c r="R265" s="115"/>
      <c r="S265" s="115"/>
      <c r="T265" s="103"/>
      <c r="U265" s="100"/>
    </row>
    <row r="266" spans="1:21" x14ac:dyDescent="0.3">
      <c r="A266" s="29"/>
      <c r="B266" s="29"/>
      <c r="C266" s="29"/>
      <c r="D266" s="28"/>
      <c r="E266" s="85"/>
      <c r="F266" s="52"/>
      <c r="G266" s="144"/>
      <c r="H266" s="111"/>
      <c r="I266" s="43"/>
      <c r="J266" s="54"/>
      <c r="K266" s="87"/>
      <c r="L266" s="152"/>
      <c r="M266" s="48"/>
      <c r="N266" s="5"/>
      <c r="O266" s="8"/>
      <c r="P266" s="23"/>
      <c r="Q266" s="9"/>
      <c r="R266" s="115"/>
      <c r="S266" s="115"/>
      <c r="T266" s="103"/>
      <c r="U266" s="100"/>
    </row>
    <row r="267" spans="1:21" x14ac:dyDescent="0.3">
      <c r="A267" s="29"/>
      <c r="B267" s="29"/>
      <c r="C267" s="29"/>
      <c r="D267" s="28"/>
      <c r="E267" s="85"/>
      <c r="F267" s="52"/>
      <c r="G267" s="143"/>
      <c r="H267" s="51"/>
      <c r="I267" s="43"/>
      <c r="J267" s="55"/>
      <c r="K267" s="87"/>
      <c r="L267" s="152"/>
      <c r="M267" s="48"/>
      <c r="N267" s="5"/>
      <c r="O267" s="8"/>
      <c r="P267" s="94"/>
      <c r="Q267" s="9"/>
      <c r="R267" s="115"/>
      <c r="S267" s="115"/>
      <c r="T267" s="103"/>
      <c r="U267" s="100"/>
    </row>
    <row r="268" spans="1:21" x14ac:dyDescent="0.3">
      <c r="A268" s="29"/>
      <c r="B268" s="29"/>
      <c r="C268" s="29"/>
      <c r="D268" s="28"/>
      <c r="E268" s="85"/>
      <c r="F268" s="52"/>
      <c r="G268" s="144"/>
      <c r="H268" s="111"/>
      <c r="I268" s="43"/>
      <c r="J268" s="54"/>
      <c r="K268" s="87"/>
      <c r="L268" s="152"/>
      <c r="M268" s="48"/>
      <c r="N268" s="5"/>
      <c r="O268" s="8"/>
      <c r="P268" s="94"/>
      <c r="Q268" s="9"/>
      <c r="R268" s="115"/>
      <c r="S268" s="115"/>
      <c r="T268" s="103"/>
      <c r="U268" s="100"/>
    </row>
    <row r="269" spans="1:21" x14ac:dyDescent="0.3">
      <c r="A269" s="29"/>
      <c r="B269" s="29"/>
      <c r="C269" s="29"/>
      <c r="D269" s="28"/>
      <c r="E269" s="85"/>
      <c r="F269" s="52"/>
      <c r="G269" s="144"/>
      <c r="H269" s="111"/>
      <c r="I269" s="43"/>
      <c r="J269" s="54"/>
      <c r="K269" s="87"/>
      <c r="L269" s="152"/>
      <c r="M269" s="48"/>
      <c r="N269" s="5"/>
      <c r="O269" s="8"/>
      <c r="P269" s="96"/>
      <c r="Q269" s="9"/>
      <c r="R269" s="115"/>
      <c r="S269" s="115"/>
      <c r="T269" s="103"/>
      <c r="U269" s="100"/>
    </row>
    <row r="270" spans="1:21" x14ac:dyDescent="0.3">
      <c r="A270" s="29"/>
      <c r="B270" s="29"/>
      <c r="C270" s="29"/>
      <c r="D270" s="28"/>
      <c r="E270" s="85"/>
      <c r="F270" s="52"/>
      <c r="G270" s="144"/>
      <c r="H270" s="111"/>
      <c r="I270" s="43"/>
      <c r="J270" s="54"/>
      <c r="K270" s="87"/>
      <c r="L270" s="152"/>
      <c r="M270" s="48"/>
      <c r="N270" s="5"/>
      <c r="O270" s="8"/>
      <c r="P270" s="23"/>
      <c r="Q270" s="9"/>
      <c r="R270" s="115"/>
      <c r="S270" s="115"/>
      <c r="T270" s="103"/>
      <c r="U270" s="100"/>
    </row>
    <row r="271" spans="1:21" x14ac:dyDescent="0.3">
      <c r="A271" s="29"/>
      <c r="B271" s="29"/>
      <c r="C271" s="29"/>
      <c r="D271" s="28"/>
      <c r="E271" s="85"/>
      <c r="F271" s="52"/>
      <c r="G271" s="144"/>
      <c r="H271" s="111"/>
      <c r="I271" s="43"/>
      <c r="J271" s="54"/>
      <c r="K271" s="87"/>
      <c r="L271" s="152"/>
      <c r="M271" s="48"/>
      <c r="N271" s="5"/>
      <c r="O271" s="8"/>
      <c r="P271" s="23"/>
      <c r="Q271" s="9"/>
      <c r="R271" s="115"/>
      <c r="S271" s="115"/>
      <c r="T271" s="103"/>
      <c r="U271" s="100"/>
    </row>
    <row r="272" spans="1:21" x14ac:dyDescent="0.3">
      <c r="A272" s="29"/>
      <c r="B272" s="29"/>
      <c r="C272" s="29"/>
      <c r="D272" s="28"/>
      <c r="E272" s="85"/>
      <c r="F272" s="52"/>
      <c r="G272" s="143"/>
      <c r="H272" s="51"/>
      <c r="I272" s="43"/>
      <c r="J272" s="55"/>
      <c r="K272" s="91"/>
      <c r="L272" s="158"/>
      <c r="M272" s="33"/>
      <c r="N272" s="5"/>
      <c r="O272" s="8"/>
      <c r="P272" s="96"/>
      <c r="Q272" s="9"/>
      <c r="R272" s="115"/>
      <c r="S272" s="115"/>
      <c r="T272" s="103"/>
      <c r="U272" s="100"/>
    </row>
    <row r="273" spans="1:21" x14ac:dyDescent="0.3">
      <c r="A273" s="29"/>
      <c r="B273" s="29"/>
      <c r="C273" s="29"/>
      <c r="D273" s="28"/>
      <c r="E273" s="84"/>
      <c r="F273" s="51"/>
      <c r="G273" s="141"/>
      <c r="H273" s="52"/>
      <c r="I273" s="43"/>
      <c r="J273" s="54"/>
      <c r="K273" s="87"/>
      <c r="L273" s="152"/>
      <c r="M273" s="33"/>
      <c r="N273" s="5"/>
      <c r="O273" s="8"/>
      <c r="P273" s="23"/>
      <c r="Q273" s="9"/>
      <c r="R273" s="115"/>
      <c r="S273" s="115"/>
      <c r="T273" s="103"/>
      <c r="U273" s="100"/>
    </row>
    <row r="274" spans="1:21" x14ac:dyDescent="0.3">
      <c r="A274" s="29"/>
      <c r="B274" s="29"/>
      <c r="C274" s="29"/>
      <c r="D274" s="28"/>
      <c r="E274" s="85"/>
      <c r="F274" s="52"/>
      <c r="G274" s="141"/>
      <c r="H274" s="52"/>
      <c r="I274" s="43"/>
      <c r="J274" s="54"/>
      <c r="K274" s="87"/>
      <c r="L274" s="152"/>
      <c r="M274" s="48"/>
      <c r="N274" s="5"/>
      <c r="O274" s="8"/>
      <c r="P274" s="96"/>
      <c r="Q274" s="125"/>
      <c r="R274" s="115"/>
      <c r="S274" s="115"/>
      <c r="T274" s="103"/>
      <c r="U274" s="100"/>
    </row>
    <row r="275" spans="1:21" x14ac:dyDescent="0.3">
      <c r="A275" s="29"/>
      <c r="B275" s="29"/>
      <c r="C275" s="29"/>
      <c r="D275" s="28"/>
      <c r="E275" s="85"/>
      <c r="F275" s="52"/>
      <c r="G275" s="144"/>
      <c r="H275" s="111"/>
      <c r="I275" s="43"/>
      <c r="J275" s="54"/>
      <c r="K275" s="87"/>
      <c r="L275" s="152"/>
      <c r="M275" s="48"/>
      <c r="N275" s="5"/>
      <c r="O275" s="8"/>
      <c r="P275" s="94"/>
      <c r="Q275" s="9"/>
      <c r="R275" s="115"/>
      <c r="S275" s="115"/>
      <c r="T275" s="103"/>
      <c r="U275" s="100"/>
    </row>
    <row r="276" spans="1:21" x14ac:dyDescent="0.3">
      <c r="A276" s="29"/>
      <c r="B276" s="29"/>
      <c r="C276" s="29"/>
      <c r="D276" s="28"/>
      <c r="E276" s="85"/>
      <c r="F276" s="52"/>
      <c r="G276" s="144"/>
      <c r="H276" s="111"/>
      <c r="I276" s="43"/>
      <c r="J276" s="54"/>
      <c r="K276" s="87"/>
      <c r="L276" s="152"/>
      <c r="M276" s="48"/>
      <c r="N276" s="5"/>
      <c r="O276" s="8"/>
      <c r="P276" s="94"/>
      <c r="Q276" s="9"/>
      <c r="R276" s="115"/>
      <c r="S276" s="115"/>
      <c r="T276" s="103"/>
      <c r="U276" s="100"/>
    </row>
    <row r="277" spans="1:21" x14ac:dyDescent="0.3">
      <c r="A277" s="29"/>
      <c r="B277" s="29"/>
      <c r="C277" s="29"/>
      <c r="D277" s="28"/>
      <c r="E277" s="85"/>
      <c r="F277" s="52"/>
      <c r="G277" s="144"/>
      <c r="H277" s="111"/>
      <c r="I277" s="43"/>
      <c r="J277" s="54"/>
      <c r="K277" s="87"/>
      <c r="L277" s="152"/>
      <c r="M277" s="48"/>
      <c r="N277" s="5"/>
      <c r="O277" s="122"/>
      <c r="P277" s="94"/>
      <c r="Q277" s="9"/>
      <c r="R277" s="115"/>
      <c r="S277" s="115"/>
      <c r="T277" s="103"/>
      <c r="U277" s="100"/>
    </row>
    <row r="278" spans="1:21" x14ac:dyDescent="0.3">
      <c r="A278" s="29"/>
      <c r="B278" s="29"/>
      <c r="C278" s="29"/>
      <c r="D278" s="28"/>
      <c r="E278" s="85"/>
      <c r="F278" s="52"/>
      <c r="G278" s="143"/>
      <c r="H278" s="51"/>
      <c r="I278" s="43"/>
      <c r="J278" s="54"/>
      <c r="K278" s="91"/>
      <c r="L278" s="158"/>
      <c r="M278" s="33"/>
      <c r="N278" s="5"/>
      <c r="O278" s="122"/>
      <c r="P278" s="94"/>
      <c r="Q278" s="9"/>
      <c r="R278" s="115"/>
      <c r="S278" s="115"/>
      <c r="T278" s="103"/>
      <c r="U278" s="100"/>
    </row>
    <row r="279" spans="1:21" x14ac:dyDescent="0.3">
      <c r="A279" s="29"/>
      <c r="B279" s="29"/>
      <c r="C279" s="29"/>
      <c r="D279" s="28"/>
      <c r="E279" s="85"/>
      <c r="F279" s="52"/>
      <c r="G279" s="144"/>
      <c r="H279" s="111"/>
      <c r="I279" s="43"/>
      <c r="J279" s="54"/>
      <c r="K279" s="91"/>
      <c r="L279" s="158"/>
      <c r="M279" s="33"/>
      <c r="N279" s="5"/>
      <c r="O279" s="8"/>
      <c r="P279" s="94"/>
      <c r="Q279" s="9"/>
      <c r="R279" s="115"/>
      <c r="S279" s="115"/>
      <c r="T279" s="103"/>
      <c r="U279" s="100"/>
    </row>
    <row r="280" spans="1:21" x14ac:dyDescent="0.3">
      <c r="A280" s="29"/>
      <c r="B280" s="29"/>
      <c r="C280" s="29"/>
      <c r="D280" s="28"/>
      <c r="G280" s="144"/>
      <c r="H280" s="111"/>
      <c r="I280" s="43"/>
      <c r="J280" s="54"/>
      <c r="K280" s="87"/>
      <c r="L280" s="152"/>
      <c r="M280" s="48"/>
      <c r="N280" s="5"/>
      <c r="O280" s="8"/>
      <c r="P280" s="94"/>
      <c r="Q280" s="9"/>
      <c r="R280" s="115"/>
      <c r="S280" s="115"/>
      <c r="T280" s="103"/>
      <c r="U280" s="100"/>
    </row>
    <row r="281" spans="1:21" x14ac:dyDescent="0.3">
      <c r="A281" s="29"/>
      <c r="B281" s="29"/>
      <c r="C281" s="29"/>
      <c r="D281" s="28"/>
      <c r="E281" s="85"/>
      <c r="F281" s="52"/>
      <c r="G281" s="144"/>
      <c r="H281" s="111"/>
      <c r="I281" s="43"/>
      <c r="J281" s="54"/>
      <c r="K281" s="87"/>
      <c r="L281" s="152"/>
      <c r="M281" s="48"/>
      <c r="N281" s="5"/>
      <c r="O281" s="8"/>
      <c r="P281" s="94"/>
      <c r="Q281" s="9"/>
      <c r="R281" s="115"/>
      <c r="S281" s="115"/>
      <c r="T281" s="103"/>
      <c r="U281" s="100"/>
    </row>
    <row r="282" spans="1:21" x14ac:dyDescent="0.3">
      <c r="A282" s="29"/>
      <c r="B282" s="29"/>
      <c r="C282" s="29"/>
      <c r="D282" s="28"/>
      <c r="E282" s="85"/>
      <c r="F282" s="52"/>
      <c r="G282" s="144"/>
      <c r="H282" s="111"/>
      <c r="I282" s="43"/>
      <c r="J282" s="54"/>
      <c r="K282" s="87"/>
      <c r="L282" s="152"/>
      <c r="M282" s="48"/>
      <c r="N282" s="5"/>
      <c r="O282" s="8"/>
      <c r="P282" s="94"/>
      <c r="Q282" s="9"/>
      <c r="R282" s="115"/>
      <c r="S282" s="115"/>
      <c r="T282" s="103"/>
      <c r="U282" s="100"/>
    </row>
    <row r="283" spans="1:21" x14ac:dyDescent="0.3">
      <c r="A283" s="29"/>
      <c r="B283" s="29"/>
      <c r="C283" s="29"/>
      <c r="D283" s="28"/>
      <c r="E283" s="85"/>
      <c r="F283" s="52"/>
      <c r="G283" s="144"/>
      <c r="H283" s="111"/>
      <c r="I283" s="43"/>
      <c r="J283" s="54"/>
      <c r="K283" s="92"/>
      <c r="M283" s="35"/>
      <c r="N283" s="5"/>
      <c r="O283" s="8"/>
      <c r="P283" s="94"/>
      <c r="Q283" s="9"/>
      <c r="R283" s="115"/>
      <c r="S283" s="115"/>
      <c r="T283" s="103"/>
      <c r="U283" s="100"/>
    </row>
    <row r="284" spans="1:21" x14ac:dyDescent="0.3">
      <c r="A284" s="29"/>
      <c r="B284" s="29"/>
      <c r="C284" s="29"/>
      <c r="D284" s="28"/>
      <c r="E284" s="85"/>
      <c r="F284" s="52"/>
      <c r="G284" s="144"/>
      <c r="H284" s="111"/>
      <c r="I284" s="40"/>
      <c r="J284" s="54"/>
      <c r="K284" s="92"/>
      <c r="M284" s="35"/>
      <c r="N284" s="5"/>
      <c r="O284" s="8"/>
      <c r="P284" s="96"/>
      <c r="Q284" s="9"/>
      <c r="R284" s="115"/>
      <c r="S284" s="115"/>
      <c r="T284" s="103"/>
      <c r="U284" s="100"/>
    </row>
    <row r="285" spans="1:21" x14ac:dyDescent="0.3">
      <c r="A285" s="2"/>
      <c r="B285" s="2"/>
      <c r="C285" s="2"/>
      <c r="D285" s="75"/>
      <c r="E285" s="84"/>
      <c r="F285" s="51"/>
      <c r="G285" s="141"/>
      <c r="H285" s="52"/>
      <c r="I285" s="40"/>
      <c r="J285" s="54"/>
      <c r="K285" s="92"/>
      <c r="M285" s="35"/>
      <c r="N285" s="5"/>
      <c r="O285" s="122"/>
      <c r="P285" s="96"/>
      <c r="Q285" s="9"/>
      <c r="R285" s="115"/>
      <c r="S285" s="115"/>
      <c r="T285" s="103"/>
      <c r="U285" s="100"/>
    </row>
    <row r="286" spans="1:21" x14ac:dyDescent="0.3">
      <c r="A286" s="2"/>
      <c r="B286" s="2"/>
      <c r="C286" s="2"/>
      <c r="D286" s="75"/>
      <c r="E286" s="85"/>
      <c r="F286" s="52"/>
      <c r="G286" s="144"/>
      <c r="H286" s="111"/>
      <c r="I286" s="40"/>
      <c r="J286" s="54"/>
      <c r="K286" s="92"/>
      <c r="M286" s="35"/>
      <c r="N286" s="5"/>
      <c r="O286" s="8"/>
      <c r="P286" s="23"/>
      <c r="Q286" s="9"/>
      <c r="R286" s="9"/>
      <c r="S286" s="9"/>
      <c r="T286" s="37"/>
      <c r="U286" s="100"/>
    </row>
    <row r="287" spans="1:21" x14ac:dyDescent="0.3">
      <c r="A287" s="2"/>
      <c r="B287" s="2"/>
      <c r="C287" s="2"/>
      <c r="D287" s="75"/>
      <c r="E287" s="84"/>
      <c r="F287" s="51"/>
      <c r="G287" s="144"/>
      <c r="H287" s="111"/>
      <c r="I287" s="40"/>
      <c r="J287" s="54"/>
      <c r="K287" s="89"/>
      <c r="L287" s="90"/>
      <c r="M287" s="34"/>
      <c r="N287" s="5"/>
      <c r="O287" s="8"/>
      <c r="P287" s="23"/>
      <c r="Q287" s="9"/>
      <c r="R287" s="125"/>
      <c r="S287" s="9"/>
      <c r="T287" s="37"/>
      <c r="U287" s="100"/>
    </row>
    <row r="288" spans="1:21" x14ac:dyDescent="0.3">
      <c r="A288" s="2"/>
      <c r="B288" s="2"/>
      <c r="C288" s="2"/>
      <c r="D288" s="75"/>
      <c r="E288" s="84"/>
      <c r="F288" s="51"/>
      <c r="G288" s="144"/>
      <c r="H288" s="111"/>
      <c r="I288" s="40"/>
      <c r="J288" s="54"/>
      <c r="K288" s="92"/>
      <c r="M288" s="35"/>
      <c r="N288" s="5"/>
      <c r="O288" s="8"/>
      <c r="P288" s="96"/>
      <c r="Q288" s="9"/>
      <c r="R288" s="9"/>
      <c r="S288" s="9"/>
      <c r="T288" s="37"/>
      <c r="U288" s="100"/>
    </row>
    <row r="289" spans="1:21" x14ac:dyDescent="0.3">
      <c r="A289" s="2"/>
      <c r="B289" s="2"/>
      <c r="C289" s="2"/>
      <c r="D289" s="75"/>
      <c r="E289" s="84"/>
      <c r="F289" s="51"/>
      <c r="Q289" s="9"/>
      <c r="R289" s="9"/>
      <c r="S289" s="9"/>
      <c r="U289" s="100"/>
    </row>
    <row r="290" spans="1:21" x14ac:dyDescent="0.3">
      <c r="Q290" s="9"/>
      <c r="R290" s="9"/>
      <c r="S290" s="9"/>
      <c r="U290" s="100"/>
    </row>
  </sheetData>
  <mergeCells count="8">
    <mergeCell ref="Q12:S12"/>
    <mergeCell ref="Q49:S49"/>
    <mergeCell ref="A1:D1"/>
    <mergeCell ref="E1:H1"/>
    <mergeCell ref="K1:L1"/>
    <mergeCell ref="N1:O1"/>
    <mergeCell ref="P1:P2"/>
    <mergeCell ref="Q1:S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AE83"/>
  <sheetViews>
    <sheetView workbookViewId="0">
      <selection activeCell="K20" sqref="K20"/>
    </sheetView>
  </sheetViews>
  <sheetFormatPr defaultRowHeight="14.4" x14ac:dyDescent="0.3"/>
  <cols>
    <col min="1" max="1" width="10.6640625" style="162" customWidth="1"/>
    <col min="2" max="2" width="8.44140625" style="162" customWidth="1"/>
    <col min="3" max="3" width="21.5546875" style="162" customWidth="1"/>
    <col min="4" max="4" width="13.5546875" style="162" customWidth="1"/>
    <col min="5" max="5" width="8.88671875" style="162"/>
    <col min="6" max="6" width="8.88671875" style="309"/>
    <col min="7" max="8" width="8.88671875" style="162"/>
    <col min="9" max="9" width="24.44140625" style="309" customWidth="1"/>
    <col min="10" max="10" width="9.109375" style="309" customWidth="1"/>
    <col min="11" max="16384" width="8.88671875" style="309"/>
  </cols>
  <sheetData>
    <row r="1" spans="1:31" ht="18" x14ac:dyDescent="0.35">
      <c r="A1" s="62"/>
      <c r="B1" s="62"/>
      <c r="C1" s="62"/>
      <c r="D1" s="36" t="s">
        <v>117</v>
      </c>
      <c r="E1" s="62"/>
      <c r="G1" s="26"/>
      <c r="H1" s="26"/>
      <c r="I1" s="27"/>
      <c r="J1" s="26"/>
      <c r="O1" s="314" t="s">
        <v>118</v>
      </c>
      <c r="P1" s="314">
        <v>75</v>
      </c>
      <c r="Q1" s="314">
        <v>5</v>
      </c>
    </row>
    <row r="2" spans="1:31" x14ac:dyDescent="0.3">
      <c r="A2" s="70" t="s">
        <v>99</v>
      </c>
      <c r="B2" s="70"/>
      <c r="C2" s="72"/>
      <c r="D2" s="72"/>
      <c r="E2" s="72"/>
      <c r="F2" s="12"/>
      <c r="G2" s="16" t="s">
        <v>111</v>
      </c>
      <c r="H2" s="11"/>
      <c r="I2" s="24"/>
      <c r="J2" s="25"/>
      <c r="L2" s="309" t="s">
        <v>122</v>
      </c>
    </row>
    <row r="3" spans="1:31" x14ac:dyDescent="0.3">
      <c r="A3" s="71" t="s">
        <v>21</v>
      </c>
      <c r="B3" s="71" t="s">
        <v>0</v>
      </c>
      <c r="C3" s="71" t="s">
        <v>22</v>
      </c>
      <c r="D3" s="64" t="s">
        <v>23</v>
      </c>
      <c r="E3" s="67" t="s">
        <v>24</v>
      </c>
      <c r="G3" s="71" t="s">
        <v>21</v>
      </c>
      <c r="H3" s="71" t="s">
        <v>0</v>
      </c>
      <c r="I3" s="69" t="s">
        <v>25</v>
      </c>
      <c r="J3" s="64" t="s">
        <v>24</v>
      </c>
      <c r="L3" s="309" t="s">
        <v>120</v>
      </c>
    </row>
    <row r="4" spans="1:31" x14ac:dyDescent="0.3">
      <c r="A4" s="131">
        <v>5635</v>
      </c>
      <c r="B4" s="131" t="s">
        <v>18</v>
      </c>
      <c r="C4" s="60" t="s">
        <v>135</v>
      </c>
      <c r="D4" s="13">
        <v>36708</v>
      </c>
      <c r="E4" s="14">
        <v>3.4137559999999998</v>
      </c>
      <c r="F4" s="68"/>
      <c r="G4" s="131">
        <v>5639</v>
      </c>
      <c r="H4" s="131" t="s">
        <v>18</v>
      </c>
      <c r="I4" s="60" t="s">
        <v>137</v>
      </c>
      <c r="J4" s="132">
        <v>0.16419900000000001</v>
      </c>
      <c r="K4" s="74"/>
      <c r="L4" s="309" t="s">
        <v>121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3">
      <c r="A5" s="131">
        <v>5635</v>
      </c>
      <c r="B5" s="131" t="s">
        <v>18</v>
      </c>
      <c r="C5" s="60" t="s">
        <v>135</v>
      </c>
      <c r="D5" s="13">
        <v>36708</v>
      </c>
      <c r="E5" s="14">
        <v>2.7850000000000001E-3</v>
      </c>
      <c r="F5" s="68"/>
      <c r="G5" s="302" t="s">
        <v>51</v>
      </c>
      <c r="H5" s="302"/>
      <c r="I5" s="302"/>
      <c r="J5" s="310">
        <f>SUM(J4)</f>
        <v>0.16419900000000001</v>
      </c>
      <c r="K5" s="74"/>
      <c r="L5" s="309" t="s">
        <v>98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3">
      <c r="A6" s="131">
        <v>5635</v>
      </c>
      <c r="B6" s="131" t="s">
        <v>18</v>
      </c>
      <c r="C6" s="60" t="s">
        <v>136</v>
      </c>
      <c r="D6" s="13">
        <v>43073</v>
      </c>
      <c r="E6" s="14">
        <v>2.7850000000000001E-3</v>
      </c>
      <c r="F6" s="68"/>
      <c r="G6" s="62">
        <v>5740</v>
      </c>
      <c r="H6" s="62" t="s">
        <v>2</v>
      </c>
      <c r="I6" s="1" t="s">
        <v>129</v>
      </c>
      <c r="J6" s="59">
        <v>9.9575999999999998E-2</v>
      </c>
      <c r="K6" s="74"/>
      <c r="L6" s="309" t="s">
        <v>119</v>
      </c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3">
      <c r="A7" s="62"/>
      <c r="B7" s="62"/>
      <c r="C7" s="62"/>
      <c r="D7" s="62"/>
      <c r="E7" s="132">
        <f>SUM(E4,E5,E6)</f>
        <v>3.4193259999999994</v>
      </c>
      <c r="F7" s="68"/>
      <c r="G7" s="138">
        <v>5740</v>
      </c>
      <c r="H7" s="138" t="s">
        <v>2</v>
      </c>
      <c r="I7" s="160" t="s">
        <v>128</v>
      </c>
      <c r="J7" s="14">
        <v>0.16677900000000001</v>
      </c>
      <c r="K7" s="74"/>
      <c r="L7" s="19"/>
      <c r="M7" s="315" t="str">
        <f>_xlfn.CONCAT(O1, " CP ",P1, " Blk ",Q1)</f>
        <v>A20193 CP 75 Blk 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x14ac:dyDescent="0.3">
      <c r="A8" s="131">
        <v>5639</v>
      </c>
      <c r="B8" s="131" t="s">
        <v>18</v>
      </c>
      <c r="C8" s="60" t="s">
        <v>137</v>
      </c>
      <c r="D8" s="13">
        <v>42979</v>
      </c>
      <c r="E8" s="14">
        <v>0.16419900000000001</v>
      </c>
      <c r="F8" s="68"/>
      <c r="G8" s="138"/>
      <c r="H8" s="138"/>
      <c r="I8" s="160"/>
      <c r="J8" s="132">
        <f>SUM(J6,J7)</f>
        <v>0.26635500000000001</v>
      </c>
      <c r="K8" s="74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x14ac:dyDescent="0.3">
      <c r="A9" s="131">
        <v>5639</v>
      </c>
      <c r="B9" s="131" t="s">
        <v>18</v>
      </c>
      <c r="C9" s="60" t="s">
        <v>138</v>
      </c>
      <c r="D9" s="13">
        <v>30225</v>
      </c>
      <c r="E9" s="14">
        <v>2.8283450000000001</v>
      </c>
      <c r="F9" s="68"/>
      <c r="G9" s="302" t="s">
        <v>51</v>
      </c>
      <c r="H9" s="302"/>
      <c r="I9" s="302"/>
      <c r="J9" s="310">
        <f>SUM(J8)</f>
        <v>0.26635500000000001</v>
      </c>
      <c r="K9" s="74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3">
      <c r="A10" s="131"/>
      <c r="B10" s="131"/>
      <c r="C10" s="60"/>
      <c r="D10" s="13"/>
      <c r="E10" s="132">
        <f>SUM(E8,E9)</f>
        <v>2.9925440000000001</v>
      </c>
      <c r="F10" s="68"/>
      <c r="G10" s="138">
        <v>5948</v>
      </c>
      <c r="H10" s="138" t="s">
        <v>31</v>
      </c>
      <c r="I10" s="160" t="s">
        <v>139</v>
      </c>
      <c r="J10" s="14">
        <v>17.077469000000001</v>
      </c>
      <c r="K10" s="74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3">
      <c r="A11" s="302" t="s">
        <v>51</v>
      </c>
      <c r="B11" s="302"/>
      <c r="C11" s="302"/>
      <c r="D11" s="302"/>
      <c r="E11" s="310">
        <f>SUM(E7,E10)</f>
        <v>6.4118699999999995</v>
      </c>
      <c r="F11" s="68"/>
      <c r="G11" s="138">
        <v>5948</v>
      </c>
      <c r="H11" s="138" t="s">
        <v>31</v>
      </c>
      <c r="I11" s="160" t="s">
        <v>140</v>
      </c>
      <c r="J11" s="14">
        <v>2.0936680000000001</v>
      </c>
      <c r="K11" s="74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3">
      <c r="A12" s="131">
        <v>5708</v>
      </c>
      <c r="B12" s="131" t="s">
        <v>2</v>
      </c>
      <c r="C12" s="60" t="s">
        <v>104</v>
      </c>
      <c r="D12" s="13">
        <v>31291</v>
      </c>
      <c r="E12" s="132">
        <v>2.2062210000000002</v>
      </c>
      <c r="F12" s="68"/>
      <c r="G12" s="62"/>
      <c r="H12" s="62"/>
      <c r="I12" s="1"/>
      <c r="J12" s="132">
        <f>SUM(J10,J11)</f>
        <v>19.171137000000002</v>
      </c>
      <c r="K12" s="74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3">
      <c r="A13" s="131">
        <v>5740</v>
      </c>
      <c r="B13" s="131" t="s">
        <v>2</v>
      </c>
      <c r="C13" s="60" t="s">
        <v>128</v>
      </c>
      <c r="D13" s="13">
        <v>43500</v>
      </c>
      <c r="E13" s="59">
        <v>0.16677900000000001</v>
      </c>
      <c r="F13" s="68"/>
      <c r="G13" s="302" t="s">
        <v>51</v>
      </c>
      <c r="H13" s="302"/>
      <c r="I13" s="302"/>
      <c r="J13" s="310">
        <f>SUM(J12)</f>
        <v>19.171137000000002</v>
      </c>
      <c r="K13" s="74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3">
      <c r="A14" s="131">
        <v>5740</v>
      </c>
      <c r="B14" s="131" t="s">
        <v>2</v>
      </c>
      <c r="C14" s="60" t="s">
        <v>129</v>
      </c>
      <c r="D14" s="13">
        <v>42741</v>
      </c>
      <c r="E14" s="59">
        <v>9.9575999999999998E-2</v>
      </c>
      <c r="F14" s="68"/>
      <c r="G14" s="76"/>
      <c r="H14" s="76"/>
      <c r="I14" s="63"/>
      <c r="J14" s="77"/>
      <c r="K14" s="74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3">
      <c r="A15" s="131"/>
      <c r="B15" s="131"/>
      <c r="C15" s="60"/>
      <c r="D15" s="13"/>
      <c r="E15" s="132">
        <f>SUM(E13,E14)</f>
        <v>0.26635500000000001</v>
      </c>
      <c r="F15" s="68"/>
      <c r="G15" s="76"/>
      <c r="H15" s="76"/>
      <c r="I15" s="63"/>
      <c r="J15" s="77"/>
      <c r="K15" s="74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3">
      <c r="A16" s="131">
        <v>5794</v>
      </c>
      <c r="B16" s="131" t="s">
        <v>2</v>
      </c>
      <c r="C16" s="60" t="s">
        <v>100</v>
      </c>
      <c r="D16" s="13">
        <v>39286</v>
      </c>
      <c r="E16" s="132">
        <v>0.79287300000000005</v>
      </c>
      <c r="F16" s="68"/>
      <c r="G16" s="76"/>
      <c r="H16" s="76"/>
      <c r="I16" s="63"/>
      <c r="J16" s="77"/>
      <c r="K16" s="74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x14ac:dyDescent="0.3">
      <c r="A17" s="302" t="s">
        <v>51</v>
      </c>
      <c r="B17" s="302"/>
      <c r="C17" s="302"/>
      <c r="D17" s="302"/>
      <c r="E17" s="310">
        <f>SUM(E12,E15,E16)</f>
        <v>3.2654490000000003</v>
      </c>
      <c r="F17" s="68"/>
      <c r="G17" s="76"/>
      <c r="H17" s="76"/>
      <c r="I17" s="63"/>
      <c r="J17" s="77"/>
      <c r="K17" s="74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3">
      <c r="A18" s="131">
        <v>5948</v>
      </c>
      <c r="B18" s="131" t="s">
        <v>31</v>
      </c>
      <c r="C18" s="60" t="s">
        <v>130</v>
      </c>
      <c r="D18" s="13">
        <v>38440</v>
      </c>
      <c r="E18" s="132">
        <v>0.605325</v>
      </c>
      <c r="F18" s="68"/>
      <c r="G18" s="76"/>
      <c r="H18" s="18"/>
      <c r="I18" s="76"/>
      <c r="J18" s="76"/>
      <c r="K18" s="63"/>
      <c r="L18" s="77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3">
      <c r="A19" s="131">
        <v>5960</v>
      </c>
      <c r="B19" s="131" t="s">
        <v>31</v>
      </c>
      <c r="C19" s="60" t="s">
        <v>131</v>
      </c>
      <c r="D19" s="13">
        <v>36312</v>
      </c>
      <c r="E19" s="14">
        <v>1.1263730000000001</v>
      </c>
      <c r="F19" s="68"/>
      <c r="G19" s="76"/>
      <c r="H19" s="18"/>
      <c r="I19" s="76"/>
      <c r="J19" s="76"/>
      <c r="K19" s="63"/>
      <c r="L19" s="77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3">
      <c r="A20" s="131">
        <v>5960</v>
      </c>
      <c r="B20" s="131" t="s">
        <v>31</v>
      </c>
      <c r="C20" s="60" t="s">
        <v>132</v>
      </c>
      <c r="D20" s="13">
        <v>36100</v>
      </c>
      <c r="E20" s="14">
        <v>1.278751</v>
      </c>
      <c r="F20" s="68"/>
      <c r="G20" s="76"/>
      <c r="H20" s="18"/>
      <c r="I20" s="76"/>
      <c r="J20" s="76"/>
      <c r="K20" s="63"/>
      <c r="L20" s="77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x14ac:dyDescent="0.3">
      <c r="A21" s="131">
        <v>5960</v>
      </c>
      <c r="B21" s="131" t="s">
        <v>31</v>
      </c>
      <c r="C21" s="60" t="s">
        <v>133</v>
      </c>
      <c r="D21" s="13">
        <v>36100</v>
      </c>
      <c r="E21" s="14">
        <v>0.68333200000000005</v>
      </c>
      <c r="F21" s="68"/>
      <c r="G21" s="76"/>
      <c r="H21" s="18"/>
      <c r="I21" s="76"/>
      <c r="J21" s="76"/>
      <c r="K21" s="63"/>
      <c r="L21" s="77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3">
      <c r="A22" s="131">
        <v>5960</v>
      </c>
      <c r="B22" s="131" t="s">
        <v>31</v>
      </c>
      <c r="C22" s="60" t="s">
        <v>134</v>
      </c>
      <c r="D22" s="13">
        <v>37452</v>
      </c>
      <c r="E22" s="14">
        <v>0.573577</v>
      </c>
      <c r="F22" s="68"/>
      <c r="G22" s="76"/>
      <c r="H22" s="18"/>
      <c r="I22" s="76"/>
      <c r="J22" s="76"/>
      <c r="K22" s="63"/>
      <c r="L22" s="77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3">
      <c r="A23" s="131"/>
      <c r="B23" s="131"/>
      <c r="C23" s="60"/>
      <c r="D23" s="13"/>
      <c r="E23" s="132">
        <f>SUM(E19,E20,E21,E22)</f>
        <v>3.6620330000000001</v>
      </c>
      <c r="F23" s="68"/>
      <c r="G23" s="76"/>
      <c r="H23" s="18"/>
      <c r="I23" s="76"/>
      <c r="J23" s="76"/>
      <c r="K23" s="63"/>
      <c r="L23" s="77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3">
      <c r="A24" s="302" t="s">
        <v>51</v>
      </c>
      <c r="B24" s="302"/>
      <c r="C24" s="302"/>
      <c r="D24" s="302"/>
      <c r="E24" s="311">
        <f>SUM(E18,E23)</f>
        <v>4.2673579999999998</v>
      </c>
      <c r="F24" s="68"/>
      <c r="G24" s="76"/>
      <c r="H24" s="18"/>
      <c r="I24" s="76"/>
      <c r="J24" s="76"/>
      <c r="K24" s="63"/>
      <c r="L24" s="77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3">
      <c r="A25" s="137"/>
      <c r="B25" s="76"/>
      <c r="C25" s="63"/>
      <c r="D25" s="78"/>
      <c r="E25" s="77"/>
      <c r="F25" s="68"/>
      <c r="G25" s="76"/>
      <c r="H25" s="18"/>
      <c r="I25" s="76"/>
      <c r="J25" s="76"/>
      <c r="K25" s="63"/>
      <c r="L25" s="77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3">
      <c r="A26" s="137"/>
      <c r="B26" s="76"/>
      <c r="C26" s="63"/>
      <c r="D26" s="78"/>
      <c r="E26" s="77"/>
      <c r="F26" s="68"/>
      <c r="G26" s="76"/>
      <c r="H26" s="18"/>
      <c r="I26" s="76"/>
      <c r="J26" s="18"/>
      <c r="K26" s="68"/>
      <c r="L26" s="77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3">
      <c r="A27" s="137"/>
      <c r="B27" s="76"/>
      <c r="C27" s="63"/>
      <c r="D27" s="78"/>
      <c r="E27" s="77"/>
      <c r="F27" s="68"/>
      <c r="G27" s="68"/>
      <c r="H27" s="18"/>
      <c r="I27" s="68"/>
      <c r="J27" s="65"/>
      <c r="K27" s="74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3">
      <c r="A28" s="137"/>
      <c r="B28" s="76"/>
      <c r="C28" s="63"/>
      <c r="D28" s="78"/>
      <c r="E28" s="77"/>
      <c r="F28" s="68"/>
      <c r="G28" s="68"/>
      <c r="H28" s="18"/>
      <c r="I28" s="68"/>
      <c r="J28" s="65"/>
      <c r="K28" s="74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3">
      <c r="A29" s="137"/>
      <c r="B29" s="76"/>
      <c r="C29" s="63"/>
      <c r="D29" s="78"/>
      <c r="E29" s="77"/>
      <c r="F29" s="68"/>
      <c r="G29" s="68"/>
      <c r="H29" s="18"/>
      <c r="I29" s="68"/>
      <c r="J29" s="74"/>
      <c r="K29" s="74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x14ac:dyDescent="0.3">
      <c r="A30" s="137"/>
      <c r="B30" s="76"/>
      <c r="C30" s="63"/>
      <c r="D30" s="78"/>
      <c r="E30" s="77"/>
      <c r="F30" s="68"/>
      <c r="G30" s="76"/>
      <c r="H30" s="18"/>
      <c r="I30" s="68"/>
      <c r="J30" s="77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3">
      <c r="A31" s="137"/>
      <c r="B31" s="76"/>
      <c r="C31" s="63"/>
      <c r="D31" s="78"/>
      <c r="E31" s="77"/>
      <c r="F31" s="68"/>
      <c r="G31" s="76"/>
      <c r="H31" s="18"/>
      <c r="I31" s="68"/>
      <c r="J31" s="77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3">
      <c r="A32" s="137"/>
      <c r="B32" s="76"/>
      <c r="C32" s="63"/>
      <c r="D32" s="78"/>
      <c r="E32" s="77"/>
      <c r="F32" s="68"/>
      <c r="G32" s="76"/>
      <c r="H32" s="18"/>
      <c r="I32" s="68"/>
      <c r="J32" s="77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x14ac:dyDescent="0.3">
      <c r="A33" s="137"/>
      <c r="B33" s="76"/>
      <c r="C33" s="63"/>
      <c r="D33" s="78"/>
      <c r="E33" s="77"/>
      <c r="F33" s="68"/>
      <c r="G33" s="76"/>
      <c r="H33" s="18"/>
      <c r="I33" s="68"/>
      <c r="J33" s="77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x14ac:dyDescent="0.3">
      <c r="A34" s="137"/>
      <c r="B34" s="76"/>
      <c r="C34" s="63"/>
      <c r="D34" s="78"/>
      <c r="E34" s="77"/>
      <c r="F34" s="68"/>
      <c r="G34" s="18"/>
      <c r="H34" s="18"/>
      <c r="I34" s="19"/>
      <c r="J34" s="77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3">
      <c r="A35" s="137"/>
      <c r="B35" s="76"/>
      <c r="C35" s="63"/>
      <c r="D35" s="78"/>
      <c r="E35" s="77"/>
      <c r="F35" s="68"/>
      <c r="G35" s="18"/>
      <c r="H35" s="1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x14ac:dyDescent="0.3">
      <c r="A36" s="137"/>
      <c r="B36" s="76"/>
      <c r="C36" s="63"/>
      <c r="D36" s="78"/>
      <c r="E36" s="77"/>
      <c r="F36" s="68"/>
      <c r="G36" s="18"/>
      <c r="H36" s="1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3">
      <c r="A37" s="137"/>
      <c r="B37" s="76"/>
      <c r="C37" s="63"/>
      <c r="D37" s="78"/>
      <c r="E37" s="77"/>
      <c r="F37" s="68"/>
      <c r="G37" s="18"/>
      <c r="H37" s="1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3">
      <c r="A38" s="137"/>
      <c r="B38" s="76"/>
      <c r="C38" s="63"/>
      <c r="D38" s="78"/>
      <c r="E38" s="77"/>
      <c r="F38" s="68"/>
      <c r="G38" s="18"/>
      <c r="H38" s="18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3">
      <c r="A39" s="137"/>
      <c r="B39" s="76"/>
      <c r="C39" s="63"/>
      <c r="D39" s="78"/>
      <c r="E39" s="77"/>
      <c r="F39" s="68"/>
      <c r="G39" s="18"/>
      <c r="H39" s="1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x14ac:dyDescent="0.3">
      <c r="A40" s="137"/>
      <c r="B40" s="76"/>
      <c r="C40" s="63"/>
      <c r="D40" s="78"/>
      <c r="E40" s="77"/>
      <c r="F40" s="19"/>
      <c r="G40" s="18"/>
      <c r="H40" s="18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x14ac:dyDescent="0.3">
      <c r="A41" s="137"/>
      <c r="B41" s="76"/>
      <c r="C41" s="63"/>
      <c r="D41" s="78"/>
      <c r="E41" s="77"/>
      <c r="F41" s="19"/>
      <c r="G41" s="18"/>
      <c r="H41" s="1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3">
      <c r="A42" s="137"/>
      <c r="B42" s="76"/>
      <c r="C42" s="63"/>
      <c r="D42" s="78"/>
      <c r="E42" s="77"/>
      <c r="F42" s="19"/>
      <c r="G42" s="18"/>
      <c r="H42" s="18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3">
      <c r="A43" s="137"/>
      <c r="B43" s="76"/>
      <c r="C43" s="63"/>
      <c r="D43" s="78"/>
      <c r="E43" s="77"/>
      <c r="F43" s="19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x14ac:dyDescent="0.3">
      <c r="A44" s="137"/>
      <c r="B44" s="76"/>
      <c r="C44" s="63"/>
      <c r="D44" s="78"/>
      <c r="E44" s="77"/>
      <c r="F44" s="19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x14ac:dyDescent="0.3">
      <c r="A45" s="137"/>
      <c r="B45" s="76"/>
      <c r="C45" s="63"/>
      <c r="D45" s="78"/>
      <c r="E45" s="77"/>
      <c r="F45" s="19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3">
      <c r="A46" s="137"/>
      <c r="B46" s="76"/>
      <c r="C46" s="63"/>
      <c r="D46" s="78"/>
      <c r="E46" s="77"/>
      <c r="F46" s="19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3">
      <c r="A47" s="137"/>
      <c r="B47" s="76"/>
      <c r="C47" s="63"/>
      <c r="D47" s="78"/>
      <c r="E47" s="77"/>
      <c r="F47" s="19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3">
      <c r="A48" s="137"/>
      <c r="B48" s="76"/>
      <c r="C48" s="63"/>
      <c r="D48" s="78"/>
      <c r="E48" s="77"/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x14ac:dyDescent="0.3">
      <c r="A49" s="137"/>
      <c r="B49" s="76"/>
      <c r="C49" s="63"/>
      <c r="D49" s="78"/>
      <c r="E49" s="77"/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3">
      <c r="A50" s="137"/>
      <c r="B50" s="76"/>
      <c r="C50" s="63"/>
      <c r="D50" s="78"/>
      <c r="E50" s="77"/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x14ac:dyDescent="0.3">
      <c r="A51" s="137"/>
      <c r="B51" s="76"/>
      <c r="C51" s="63"/>
      <c r="D51" s="78"/>
      <c r="E51" s="77"/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3">
      <c r="A52" s="137"/>
      <c r="B52" s="76"/>
      <c r="C52" s="63"/>
      <c r="D52" s="18"/>
      <c r="E52" s="77"/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3">
      <c r="A53" s="137"/>
      <c r="B53" s="76"/>
      <c r="C53" s="63"/>
      <c r="D53" s="18"/>
      <c r="E53" s="77"/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3">
      <c r="A54" s="137"/>
      <c r="B54" s="76"/>
      <c r="C54" s="63"/>
      <c r="D54" s="18"/>
      <c r="E54" s="77"/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x14ac:dyDescent="0.3">
      <c r="A55" s="137"/>
      <c r="B55" s="76"/>
      <c r="C55" s="63"/>
      <c r="D55" s="18"/>
      <c r="E55" s="77"/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3">
      <c r="A56" s="146"/>
      <c r="B56" s="76"/>
      <c r="C56" s="63"/>
      <c r="D56" s="18"/>
      <c r="E56" s="77"/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3">
      <c r="A57" s="146"/>
      <c r="B57" s="76"/>
      <c r="C57" s="63"/>
      <c r="D57" s="18"/>
      <c r="E57" s="77"/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3">
      <c r="A58" s="146"/>
      <c r="B58" s="76"/>
      <c r="C58" s="63"/>
      <c r="D58" s="18"/>
      <c r="E58" s="77"/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3">
      <c r="A59" s="76"/>
      <c r="B59" s="18"/>
      <c r="C59" s="78"/>
      <c r="D59" s="76"/>
      <c r="E59" s="77"/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3">
      <c r="A60" s="76"/>
      <c r="B60" s="18"/>
      <c r="C60" s="78"/>
      <c r="D60" s="76"/>
      <c r="E60" s="77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3">
      <c r="A61" s="76"/>
      <c r="B61" s="18"/>
      <c r="C61" s="78"/>
      <c r="D61" s="76"/>
      <c r="E61" s="77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3">
      <c r="A62" s="76"/>
      <c r="B62" s="18"/>
      <c r="C62" s="78"/>
      <c r="D62" s="76"/>
      <c r="E62" s="77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3">
      <c r="A63" s="76"/>
      <c r="B63" s="18"/>
      <c r="C63" s="78"/>
      <c r="D63" s="76"/>
      <c r="E63" s="77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3">
      <c r="A64" s="76"/>
      <c r="B64" s="18"/>
      <c r="C64" s="78"/>
      <c r="D64" s="76"/>
      <c r="E64" s="77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3">
      <c r="A65" s="76"/>
      <c r="B65" s="18"/>
      <c r="C65" s="78"/>
      <c r="D65" s="76"/>
      <c r="E65" s="77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3">
      <c r="A66" s="76"/>
      <c r="B66" s="18"/>
      <c r="C66" s="78"/>
      <c r="D66" s="76"/>
      <c r="E66" s="77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3">
      <c r="A67" s="76"/>
      <c r="B67" s="18"/>
      <c r="C67" s="78"/>
      <c r="D67" s="76"/>
      <c r="E67" s="77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3">
      <c r="A68" s="76"/>
      <c r="B68" s="18"/>
      <c r="C68" s="78"/>
      <c r="D68" s="76"/>
      <c r="E68" s="77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3">
      <c r="A69" s="76"/>
      <c r="B69" s="18"/>
      <c r="C69" s="78"/>
      <c r="D69" s="76"/>
      <c r="E69" s="77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3">
      <c r="A70" s="76"/>
      <c r="B70" s="18"/>
      <c r="C70" s="78"/>
      <c r="D70" s="76"/>
      <c r="E70" s="77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3">
      <c r="A71" s="76"/>
      <c r="B71" s="18"/>
      <c r="C71" s="78"/>
      <c r="D71" s="76"/>
      <c r="E71" s="77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x14ac:dyDescent="0.3">
      <c r="A72" s="76"/>
      <c r="B72" s="18"/>
      <c r="C72" s="78"/>
      <c r="D72" s="76"/>
      <c r="E72" s="77"/>
      <c r="F72" s="19"/>
      <c r="G72" s="18"/>
      <c r="H72" s="18"/>
      <c r="I72" s="19"/>
      <c r="J72" s="19"/>
      <c r="K72" s="19"/>
      <c r="L72" s="19"/>
      <c r="M72" s="19"/>
      <c r="N72" s="19"/>
    </row>
    <row r="73" spans="1:31" x14ac:dyDescent="0.3">
      <c r="A73" s="76"/>
      <c r="B73" s="18"/>
      <c r="C73" s="78"/>
      <c r="D73" s="76"/>
      <c r="E73" s="77"/>
      <c r="F73" s="19"/>
      <c r="G73" s="18"/>
      <c r="H73" s="18"/>
      <c r="I73" s="19"/>
      <c r="J73" s="19"/>
      <c r="K73" s="19"/>
      <c r="L73" s="19"/>
      <c r="M73" s="19"/>
      <c r="N73" s="19"/>
    </row>
    <row r="74" spans="1:31" x14ac:dyDescent="0.3">
      <c r="A74" s="18"/>
      <c r="B74" s="18"/>
      <c r="C74" s="18"/>
      <c r="D74" s="18"/>
      <c r="E74" s="77"/>
      <c r="F74" s="19"/>
      <c r="G74" s="18"/>
      <c r="H74" s="18"/>
      <c r="I74" s="19"/>
      <c r="J74" s="19"/>
      <c r="K74" s="19"/>
      <c r="L74" s="19"/>
      <c r="M74" s="19"/>
      <c r="N74" s="19"/>
    </row>
    <row r="75" spans="1:31" x14ac:dyDescent="0.3">
      <c r="A75" s="18"/>
      <c r="B75" s="18"/>
      <c r="C75" s="18"/>
      <c r="D75" s="18"/>
      <c r="E75" s="65"/>
      <c r="F75" s="19"/>
      <c r="G75" s="18"/>
      <c r="H75" s="18"/>
      <c r="I75" s="19"/>
      <c r="J75" s="19"/>
      <c r="K75" s="19"/>
      <c r="L75" s="19"/>
      <c r="M75" s="19"/>
      <c r="N75" s="19"/>
    </row>
    <row r="76" spans="1:31" x14ac:dyDescent="0.3">
      <c r="A76" s="18"/>
      <c r="B76" s="18"/>
      <c r="C76" s="18"/>
      <c r="D76" s="18"/>
      <c r="E76" s="18"/>
      <c r="F76" s="19"/>
      <c r="G76" s="18"/>
      <c r="H76" s="18"/>
      <c r="I76" s="19"/>
      <c r="J76" s="19"/>
      <c r="K76" s="19"/>
      <c r="L76" s="19"/>
      <c r="M76" s="19"/>
      <c r="N76" s="19"/>
    </row>
    <row r="77" spans="1:31" x14ac:dyDescent="0.3">
      <c r="A77" s="18"/>
      <c r="B77" s="18"/>
      <c r="C77" s="18"/>
      <c r="D77" s="18"/>
      <c r="E77" s="18"/>
      <c r="F77" s="19"/>
      <c r="G77" s="18"/>
      <c r="H77" s="18"/>
      <c r="I77" s="19"/>
      <c r="J77" s="19"/>
      <c r="K77" s="19"/>
      <c r="L77" s="19"/>
      <c r="M77" s="19"/>
      <c r="N77" s="19"/>
    </row>
    <row r="78" spans="1:31" x14ac:dyDescent="0.3">
      <c r="A78" s="18"/>
      <c r="B78" s="18"/>
      <c r="C78" s="18"/>
      <c r="D78" s="18"/>
      <c r="E78" s="18"/>
      <c r="F78" s="19"/>
      <c r="G78" s="18"/>
    </row>
    <row r="79" spans="1:31" x14ac:dyDescent="0.3">
      <c r="A79" s="18"/>
      <c r="B79" s="18"/>
      <c r="C79" s="18"/>
      <c r="D79" s="18"/>
      <c r="E79" s="18"/>
      <c r="F79" s="19"/>
      <c r="G79" s="18"/>
    </row>
    <row r="80" spans="1:31" x14ac:dyDescent="0.3">
      <c r="A80" s="18"/>
      <c r="B80" s="18"/>
      <c r="C80" s="18"/>
      <c r="D80" s="18"/>
      <c r="E80" s="18"/>
      <c r="F80" s="19"/>
      <c r="G80" s="18"/>
    </row>
    <row r="81" spans="1:7" x14ac:dyDescent="0.3">
      <c r="A81" s="18"/>
      <c r="B81" s="18"/>
      <c r="C81" s="18"/>
      <c r="D81" s="18"/>
      <c r="E81" s="18"/>
      <c r="F81" s="19"/>
      <c r="G81" s="18"/>
    </row>
    <row r="82" spans="1:7" x14ac:dyDescent="0.3">
      <c r="A82" s="18"/>
      <c r="B82" s="18"/>
      <c r="C82" s="18"/>
      <c r="D82" s="18"/>
      <c r="E82" s="18"/>
      <c r="F82" s="19"/>
      <c r="G82" s="18"/>
    </row>
    <row r="83" spans="1:7" x14ac:dyDescent="0.3">
      <c r="A83" s="18"/>
      <c r="B83" s="18"/>
      <c r="C83" s="18"/>
      <c r="D83" s="18"/>
      <c r="E83" s="18"/>
      <c r="F83" s="19"/>
      <c r="G8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IBM IBD IBS Poly 2017</vt:lpstr>
      <vt:lpstr>IBM IBD IBS Harvest Data 2017</vt:lpstr>
      <vt:lpstr>IBM IBD IBS Poly 2018</vt:lpstr>
      <vt:lpstr>IBM IBD IBS Harvest Data 2018</vt:lpstr>
      <vt:lpstr>IBM IBD IBS Poly 2019</vt:lpstr>
      <vt:lpstr>IBM IBD IBS Harvest Data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Graham, Gordon J FLNR:EX</cp:lastModifiedBy>
  <dcterms:created xsi:type="dcterms:W3CDTF">2016-01-06T18:39:50Z</dcterms:created>
  <dcterms:modified xsi:type="dcterms:W3CDTF">2020-06-02T20:57:15Z</dcterms:modified>
</cp:coreProperties>
</file>